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resse\Aufbau Homepage\47. Nach § 82 SGB XI Investitionskosten\"/>
    </mc:Choice>
  </mc:AlternateContent>
  <bookViews>
    <workbookView xWindow="0" yWindow="0" windowWidth="28800" windowHeight="11700" tabRatio="694" firstSheet="3" activeTab="3"/>
  </bookViews>
  <sheets>
    <sheet name="Checkliste" sheetId="97" r:id="rId1"/>
    <sheet name="Listen" sheetId="95" state="hidden" r:id="rId2"/>
    <sheet name="Deckblatt" sheetId="50" r:id="rId3"/>
    <sheet name="Gesamtsumme je LB" sheetId="33" r:id="rId4"/>
    <sheet name="Verteilungsschlüssel" sheetId="57" r:id="rId5"/>
    <sheet name="AV gesamt" sheetId="55" r:id="rId6"/>
    <sheet name="AV LB I" sheetId="58" r:id="rId7"/>
    <sheet name="AV LB II" sheetId="59" r:id="rId8"/>
    <sheet name="Abschreibungen" sheetId="96" r:id="rId9"/>
    <sheet name="Darlehen" sheetId="27" r:id="rId10"/>
    <sheet name="EK- Zins" sheetId="98" r:id="rId11"/>
    <sheet name="Instandhaltung" sheetId="36" r:id="rId12"/>
    <sheet name="Preisindex für Wohngebäude" sheetId="103" r:id="rId13"/>
    <sheet name="Verbraucherpreisindex" sheetId="104" r:id="rId14"/>
    <sheet name="Miete Pacht Leasing" sheetId="91" r:id="rId15"/>
    <sheet name="Auflösung Sonderposten" sheetId="94" r:id="rId16"/>
  </sheets>
  <externalReferences>
    <externalReference r:id="rId17"/>
    <externalReference r:id="rId18"/>
    <externalReference r:id="rId19"/>
  </externalReferences>
  <definedNames>
    <definedName name="_002_Dmtl">#REF!</definedName>
    <definedName name="_AMO_UniqueIdentifier" hidden="1">"'1f2b6d9a-5d0e-49cb-8fd1-272e721eeb2c'"</definedName>
    <definedName name="Abfrage1">#REF!</definedName>
    <definedName name="Abfrage2">#REF!</definedName>
    <definedName name="Abfrage3">#REF!</definedName>
    <definedName name="_xlnm.Print_Area" localSheetId="8">Abschreibungen!$A$1:$K$52</definedName>
    <definedName name="_xlnm.Print_Area" localSheetId="15">'Auflösung Sonderposten'!$A$1:$E$21</definedName>
    <definedName name="_xlnm.Print_Area" localSheetId="5">'AV gesamt'!$A$1:$G$26</definedName>
    <definedName name="_xlnm.Print_Area" localSheetId="0">Checkliste!$A$2:$E$28</definedName>
    <definedName name="_xlnm.Print_Area" localSheetId="9">Darlehen!$A$1:$K$25</definedName>
    <definedName name="_xlnm.Print_Area" localSheetId="2">Deckblatt!$A$1:$D$36</definedName>
    <definedName name="_xlnm.Print_Area" localSheetId="3">'Gesamtsumme je LB'!$A$1:$J$30</definedName>
    <definedName name="_xlnm.Print_Area" localSheetId="11">Instandhaltung!$A$1:$E$7</definedName>
    <definedName name="_xlnm.Print_Area" localSheetId="14">'Miete Pacht Leasing'!$A$1:$G$12</definedName>
    <definedName name="_xlnm.Print_Area" localSheetId="12">'Preisindex für Wohngebäude'!$A$2:$D$59</definedName>
    <definedName name="_xlnm.Print_Area" localSheetId="13">Verbraucherpreisindex!$A$2:$E$57</definedName>
    <definedName name="_xlnm.Print_Area" localSheetId="4">Verteilungsschlüssel!$A$1:$L$37</definedName>
    <definedName name="Durchschnitte_mtl">#REF!</definedName>
    <definedName name="Finanzierungsplan" localSheetId="8">#REF!</definedName>
    <definedName name="Finanzierungsplan" localSheetId="15">[1]Inhaltsverzeichnis!#REF!</definedName>
    <definedName name="Finanzierungsplan" localSheetId="6">#REF!</definedName>
    <definedName name="Finanzierungsplan" localSheetId="0">#REF!</definedName>
    <definedName name="Finanzierungsplan" localSheetId="14">[2]Inhaltsverzeichnis!#REF!</definedName>
    <definedName name="Finanzierungsplan">#REF!</definedName>
    <definedName name="Hilfstab">'[3]Abfrage1 orig'!$A$1:$S$525</definedName>
    <definedName name="Hilfstab26bis40">'[3]Abfrage1 orig'!$A$1:$S$525</definedName>
    <definedName name="HTML_CodePage" hidden="1">1252</definedName>
    <definedName name="HTML_Control" localSheetId="13" hidden="1">{"'Seite18-19'!$A$1:$O$57"}</definedName>
    <definedName name="HTML_Control" hidden="1">{"'Seite18-19'!$A$1:$O$57"}</definedName>
    <definedName name="HTML_Description" hidden="1">""</definedName>
    <definedName name="HTML_Email" hidden="1">""</definedName>
    <definedName name="HTML_Header" hidden="1">""</definedName>
    <definedName name="HTML_LastUpdate" hidden="1">"20.02.03"</definedName>
    <definedName name="HTML_LineAfter" hidden="1">FALSE</definedName>
    <definedName name="HTML_LineBefore" hidden="1">FALSE</definedName>
    <definedName name="HTML_Name" hidden="1">"PHolzhauer"</definedName>
    <definedName name="HTML_OBDlg2" hidden="1">TRUE</definedName>
    <definedName name="HTML_OBDlg4" hidden="1">TRUE</definedName>
    <definedName name="HTML_OS" hidden="1">0</definedName>
    <definedName name="HTML_PathFile" hidden="1">"H:\HSL\TEST\MeinHTML.htm"</definedName>
    <definedName name="HTML_Title" hidden="1">""</definedName>
    <definedName name="Inhaltneu" hidden="1">{"'Seite18-19'!$A$1:$O$57"}</definedName>
    <definedName name="J_1995">#REF!</definedName>
    <definedName name="J_19955">#REF!</definedName>
    <definedName name="J_1996">#REF!</definedName>
    <definedName name="J_1997">#REF!</definedName>
    <definedName name="J_1998">#REF!</definedName>
    <definedName name="J_1999">#REF!</definedName>
    <definedName name="J_2000">#REF!</definedName>
    <definedName name="J_2001">#REF!</definedName>
    <definedName name="J_2002">#REF!</definedName>
    <definedName name="J_2002_b">#REF!</definedName>
    <definedName name="J_20020">#REF!</definedName>
    <definedName name="jk" localSheetId="8">#REF!</definedName>
    <definedName name="jk" localSheetId="0">#REF!</definedName>
    <definedName name="jk" localSheetId="14">[2]Inhaltsverzeichnis!#REF!</definedName>
    <definedName name="jk">#REF!</definedName>
    <definedName name="LB_II__Bitte_auswählen">Deckblatt!$A$28</definedName>
    <definedName name="MZ_00_02_00_100">#REF!</definedName>
    <definedName name="Print_Area" localSheetId="13">Verbraucherpreisindex!#REF!</definedName>
    <definedName name="test">'[3]Abfrage1 orig'!$A$1:$S$525</definedName>
    <definedName name="Übersicht" localSheetId="8">#REF!</definedName>
    <definedName name="Übersicht" localSheetId="0">#REF!</definedName>
    <definedName name="Übersicht">#REF!</definedName>
  </definedNames>
  <calcPr calcId="162913"/>
</workbook>
</file>

<file path=xl/calcChain.xml><?xml version="1.0" encoding="utf-8"?>
<calcChain xmlns="http://schemas.openxmlformats.org/spreadsheetml/2006/main">
  <c r="G18" i="33" l="1"/>
  <c r="C59" i="103" l="1"/>
  <c r="D58" i="103"/>
  <c r="C58" i="103"/>
  <c r="E57" i="103"/>
  <c r="D57" i="103"/>
  <c r="C57" i="103"/>
  <c r="F56" i="103"/>
  <c r="E56" i="103"/>
  <c r="D56" i="103"/>
  <c r="C56" i="103"/>
  <c r="G55" i="103"/>
  <c r="F55" i="103"/>
  <c r="E55" i="103"/>
  <c r="D55" i="103"/>
  <c r="C55" i="103"/>
  <c r="H54" i="103"/>
  <c r="G54" i="103"/>
  <c r="F54" i="103"/>
  <c r="E54" i="103"/>
  <c r="D54" i="103"/>
  <c r="C54" i="103"/>
  <c r="I53" i="103"/>
  <c r="H53" i="103"/>
  <c r="G53" i="103"/>
  <c r="F53" i="103"/>
  <c r="E53" i="103"/>
  <c r="D53" i="103"/>
  <c r="C53" i="103"/>
  <c r="I52" i="103"/>
  <c r="H52" i="103"/>
  <c r="G52" i="103"/>
  <c r="F52" i="103"/>
  <c r="E52" i="103"/>
  <c r="D52" i="103"/>
  <c r="C52" i="103"/>
  <c r="I51" i="103"/>
  <c r="H51" i="103"/>
  <c r="G51" i="103"/>
  <c r="F51" i="103"/>
  <c r="E51" i="103"/>
  <c r="D51" i="103"/>
  <c r="C51" i="103"/>
  <c r="I50" i="103"/>
  <c r="H50" i="103"/>
  <c r="G50" i="103"/>
  <c r="F50" i="103"/>
  <c r="E50" i="103"/>
  <c r="D50" i="103"/>
  <c r="C50" i="103"/>
  <c r="I49" i="103"/>
  <c r="H49" i="103"/>
  <c r="G49" i="103"/>
  <c r="F49" i="103"/>
  <c r="E49" i="103"/>
  <c r="D49" i="103"/>
  <c r="C49" i="103"/>
  <c r="I48" i="103"/>
  <c r="H48" i="103"/>
  <c r="G48" i="103"/>
  <c r="F48" i="103"/>
  <c r="E48" i="103"/>
  <c r="D48" i="103"/>
  <c r="C48" i="103"/>
  <c r="I47" i="103"/>
  <c r="H47" i="103"/>
  <c r="G47" i="103"/>
  <c r="F47" i="103"/>
  <c r="E47" i="103"/>
  <c r="D47" i="103"/>
  <c r="C47" i="103"/>
  <c r="I46" i="103"/>
  <c r="H46" i="103"/>
  <c r="G46" i="103"/>
  <c r="F46" i="103"/>
  <c r="E46" i="103"/>
  <c r="D46" i="103"/>
  <c r="C46" i="103"/>
  <c r="I45" i="103"/>
  <c r="H45" i="103"/>
  <c r="G45" i="103"/>
  <c r="F45" i="103"/>
  <c r="E45" i="103"/>
  <c r="D45" i="103"/>
  <c r="C45" i="103"/>
  <c r="I44" i="103"/>
  <c r="H44" i="103"/>
  <c r="G44" i="103"/>
  <c r="F44" i="103"/>
  <c r="E44" i="103"/>
  <c r="D44" i="103"/>
  <c r="C44" i="103"/>
  <c r="I43" i="103"/>
  <c r="H43" i="103"/>
  <c r="G43" i="103"/>
  <c r="F43" i="103"/>
  <c r="E43" i="103"/>
  <c r="D43" i="103"/>
  <c r="C43" i="103"/>
  <c r="I42" i="103"/>
  <c r="H42" i="103"/>
  <c r="G42" i="103"/>
  <c r="F42" i="103"/>
  <c r="E42" i="103"/>
  <c r="D42" i="103"/>
  <c r="C42" i="103"/>
  <c r="I41" i="103"/>
  <c r="H41" i="103"/>
  <c r="G41" i="103"/>
  <c r="F41" i="103"/>
  <c r="E41" i="103"/>
  <c r="D41" i="103"/>
  <c r="C41" i="103"/>
  <c r="I40" i="103"/>
  <c r="H40" i="103"/>
  <c r="G40" i="103"/>
  <c r="F40" i="103"/>
  <c r="E40" i="103"/>
  <c r="D40" i="103"/>
  <c r="C40" i="103"/>
  <c r="I39" i="103"/>
  <c r="H39" i="103"/>
  <c r="G39" i="103"/>
  <c r="F39" i="103"/>
  <c r="E39" i="103"/>
  <c r="D39" i="103"/>
  <c r="C39" i="103"/>
  <c r="I38" i="103"/>
  <c r="H38" i="103"/>
  <c r="G38" i="103"/>
  <c r="F38" i="103"/>
  <c r="E38" i="103"/>
  <c r="D38" i="103"/>
  <c r="C38" i="103"/>
  <c r="I37" i="103"/>
  <c r="H37" i="103"/>
  <c r="G37" i="103"/>
  <c r="F37" i="103"/>
  <c r="E37" i="103"/>
  <c r="D37" i="103"/>
  <c r="C37" i="103"/>
  <c r="I36" i="103"/>
  <c r="H36" i="103"/>
  <c r="G36" i="103"/>
  <c r="F36" i="103"/>
  <c r="E36" i="103"/>
  <c r="D36" i="103"/>
  <c r="C36" i="103"/>
  <c r="I35" i="103"/>
  <c r="H35" i="103"/>
  <c r="G35" i="103"/>
  <c r="F35" i="103"/>
  <c r="E35" i="103"/>
  <c r="D35" i="103"/>
  <c r="C35" i="103"/>
  <c r="I34" i="103"/>
  <c r="H34" i="103"/>
  <c r="G34" i="103"/>
  <c r="F34" i="103"/>
  <c r="E34" i="103"/>
  <c r="D34" i="103"/>
  <c r="C34" i="103"/>
  <c r="I33" i="103"/>
  <c r="H33" i="103"/>
  <c r="G33" i="103"/>
  <c r="F33" i="103"/>
  <c r="E33" i="103"/>
  <c r="D33" i="103"/>
  <c r="C33" i="103"/>
  <c r="I32" i="103"/>
  <c r="H32" i="103"/>
  <c r="G32" i="103"/>
  <c r="F32" i="103"/>
  <c r="E32" i="103"/>
  <c r="D32" i="103"/>
  <c r="C32" i="103"/>
  <c r="I31" i="103"/>
  <c r="H31" i="103"/>
  <c r="G31" i="103"/>
  <c r="F31" i="103"/>
  <c r="E31" i="103"/>
  <c r="D31" i="103"/>
  <c r="C31" i="103"/>
  <c r="I30" i="103"/>
  <c r="H30" i="103"/>
  <c r="G30" i="103"/>
  <c r="F30" i="103"/>
  <c r="E30" i="103"/>
  <c r="D30" i="103"/>
  <c r="C30" i="103"/>
  <c r="I29" i="103"/>
  <c r="H29" i="103"/>
  <c r="G29" i="103"/>
  <c r="F29" i="103"/>
  <c r="E29" i="103"/>
  <c r="D29" i="103"/>
  <c r="C29" i="103"/>
  <c r="I28" i="103"/>
  <c r="H28" i="103"/>
  <c r="G28" i="103"/>
  <c r="F28" i="103"/>
  <c r="E28" i="103"/>
  <c r="D28" i="103"/>
  <c r="C28" i="103"/>
  <c r="I27" i="103"/>
  <c r="H27" i="103"/>
  <c r="G27" i="103"/>
  <c r="F27" i="103"/>
  <c r="E27" i="103"/>
  <c r="D27" i="103"/>
  <c r="C27" i="103"/>
  <c r="I26" i="103"/>
  <c r="H26" i="103"/>
  <c r="G26" i="103"/>
  <c r="F26" i="103"/>
  <c r="E26" i="103"/>
  <c r="D26" i="103"/>
  <c r="C26" i="103"/>
  <c r="I25" i="103"/>
  <c r="H25" i="103"/>
  <c r="G25" i="103"/>
  <c r="F25" i="103"/>
  <c r="E25" i="103"/>
  <c r="D25" i="103"/>
  <c r="C25" i="103"/>
  <c r="I24" i="103"/>
  <c r="H24" i="103"/>
  <c r="G24" i="103"/>
  <c r="F24" i="103"/>
  <c r="E24" i="103"/>
  <c r="D24" i="103"/>
  <c r="C24" i="103"/>
  <c r="I23" i="103"/>
  <c r="H23" i="103"/>
  <c r="G23" i="103"/>
  <c r="F23" i="103"/>
  <c r="E23" i="103"/>
  <c r="D23" i="103"/>
  <c r="C23" i="103"/>
  <c r="I22" i="103"/>
  <c r="H22" i="103"/>
  <c r="G22" i="103"/>
  <c r="F22" i="103"/>
  <c r="E22" i="103"/>
  <c r="D22" i="103"/>
  <c r="C22" i="103"/>
  <c r="I21" i="103"/>
  <c r="H21" i="103"/>
  <c r="G21" i="103"/>
  <c r="F21" i="103"/>
  <c r="E21" i="103"/>
  <c r="D21" i="103"/>
  <c r="C21" i="103"/>
  <c r="I20" i="103"/>
  <c r="H20" i="103"/>
  <c r="G20" i="103"/>
  <c r="F20" i="103"/>
  <c r="E20" i="103"/>
  <c r="D20" i="103"/>
  <c r="C20" i="103"/>
  <c r="I19" i="103"/>
  <c r="H19" i="103"/>
  <c r="G19" i="103"/>
  <c r="F19" i="103"/>
  <c r="E19" i="103"/>
  <c r="D19" i="103"/>
  <c r="C19" i="103"/>
  <c r="I18" i="103"/>
  <c r="H18" i="103"/>
  <c r="G18" i="103"/>
  <c r="F18" i="103"/>
  <c r="E18" i="103"/>
  <c r="D18" i="103"/>
  <c r="C18" i="103"/>
  <c r="I17" i="103"/>
  <c r="H17" i="103"/>
  <c r="G17" i="103"/>
  <c r="F17" i="103"/>
  <c r="E17" i="103"/>
  <c r="D17" i="103"/>
  <c r="C17" i="103"/>
  <c r="I16" i="103"/>
  <c r="H16" i="103"/>
  <c r="G16" i="103"/>
  <c r="F16" i="103"/>
  <c r="E16" i="103"/>
  <c r="D16" i="103"/>
  <c r="C16" i="103"/>
  <c r="I15" i="103"/>
  <c r="H15" i="103"/>
  <c r="G15" i="103"/>
  <c r="F15" i="103"/>
  <c r="E15" i="103"/>
  <c r="D15" i="103"/>
  <c r="C15" i="103"/>
  <c r="I14" i="103"/>
  <c r="H14" i="103"/>
  <c r="G14" i="103"/>
  <c r="F14" i="103"/>
  <c r="E14" i="103"/>
  <c r="D14" i="103"/>
  <c r="C14" i="103"/>
  <c r="I13" i="103"/>
  <c r="H13" i="103"/>
  <c r="G13" i="103"/>
  <c r="F13" i="103"/>
  <c r="E13" i="103"/>
  <c r="D13" i="103"/>
  <c r="C13" i="103"/>
  <c r="I12" i="103"/>
  <c r="H12" i="103"/>
  <c r="G12" i="103"/>
  <c r="F12" i="103"/>
  <c r="E12" i="103"/>
  <c r="D12" i="103"/>
  <c r="C12" i="103"/>
  <c r="I11" i="103"/>
  <c r="H11" i="103"/>
  <c r="G11" i="103"/>
  <c r="F11" i="103"/>
  <c r="E11" i="103"/>
  <c r="D11" i="103"/>
  <c r="C11" i="103"/>
  <c r="I10" i="103"/>
  <c r="H10" i="103"/>
  <c r="G10" i="103"/>
  <c r="F10" i="103"/>
  <c r="E10" i="103"/>
  <c r="D10" i="103"/>
  <c r="C10" i="103"/>
  <c r="I9" i="103"/>
  <c r="H9" i="103"/>
  <c r="G9" i="103"/>
  <c r="F9" i="103"/>
  <c r="E9" i="103"/>
  <c r="D9" i="103"/>
  <c r="C9" i="103"/>
  <c r="I8" i="103"/>
  <c r="H8" i="103"/>
  <c r="G8" i="103"/>
  <c r="F8" i="103"/>
  <c r="E8" i="103"/>
  <c r="D8" i="103"/>
  <c r="C8" i="103"/>
  <c r="I7" i="103"/>
  <c r="H7" i="103"/>
  <c r="G7" i="103"/>
  <c r="F7" i="103"/>
  <c r="E7" i="103"/>
  <c r="D7" i="103"/>
  <c r="C7" i="103"/>
  <c r="I6" i="103"/>
  <c r="H6" i="103"/>
  <c r="G6" i="103"/>
  <c r="F6" i="103"/>
  <c r="E6" i="103"/>
  <c r="D6" i="103"/>
  <c r="C6" i="103"/>
  <c r="I5" i="103"/>
  <c r="H5" i="103"/>
  <c r="G5" i="103"/>
  <c r="F5" i="103"/>
  <c r="E5" i="103"/>
  <c r="D5" i="103"/>
  <c r="C5" i="103"/>
  <c r="B7" i="98" l="1"/>
  <c r="B6" i="98"/>
  <c r="K50" i="96"/>
  <c r="J50" i="96"/>
  <c r="I50" i="96"/>
  <c r="K42" i="96"/>
  <c r="J42" i="96"/>
  <c r="I42" i="96"/>
  <c r="K34" i="96"/>
  <c r="J34" i="96"/>
  <c r="I34" i="96"/>
  <c r="K26" i="96"/>
  <c r="K52" i="96" s="1"/>
  <c r="J26" i="96"/>
  <c r="I26" i="96"/>
  <c r="K10" i="96"/>
  <c r="J10" i="96"/>
  <c r="J52" i="96" s="1"/>
  <c r="I10" i="96"/>
  <c r="I52" i="96" s="1"/>
  <c r="D29" i="50"/>
  <c r="D24" i="50"/>
  <c r="D17" i="50"/>
  <c r="C17" i="50"/>
  <c r="B17" i="50"/>
  <c r="D25" i="27" l="1"/>
  <c r="D6" i="98" s="1"/>
  <c r="E25" i="27"/>
  <c r="D7" i="98" s="1"/>
  <c r="E7" i="36" l="1"/>
  <c r="E6" i="36"/>
  <c r="C7" i="36"/>
  <c r="C6" i="36"/>
  <c r="E7" i="98"/>
  <c r="E6" i="98"/>
  <c r="K15" i="27"/>
  <c r="G7" i="33" s="1"/>
  <c r="J15" i="27"/>
  <c r="C7" i="33" s="1"/>
  <c r="I15" i="27"/>
  <c r="D8" i="98"/>
  <c r="B8" i="98"/>
  <c r="H25" i="27"/>
  <c r="G16" i="33" s="1"/>
  <c r="J16" i="33" s="1"/>
  <c r="G25" i="27"/>
  <c r="C16" i="33" s="1"/>
  <c r="F16" i="33" s="1"/>
  <c r="F24" i="27"/>
  <c r="F23" i="27"/>
  <c r="F22" i="27"/>
  <c r="F21" i="27"/>
  <c r="B25" i="27" l="1"/>
  <c r="E8" i="98"/>
  <c r="F20" i="27"/>
  <c r="C25" i="27" l="1"/>
  <c r="F25" i="27"/>
  <c r="B30" i="50" l="1"/>
  <c r="B31" i="50" s="1"/>
  <c r="B25" i="50"/>
  <c r="B26" i="50" s="1"/>
  <c r="H16" i="33" l="1"/>
  <c r="D16" i="33"/>
  <c r="J21" i="33"/>
  <c r="F21" i="33"/>
  <c r="G12" i="91" l="1"/>
  <c r="G20" i="33" l="1"/>
  <c r="J20" i="33" s="1"/>
  <c r="G5" i="33" l="1"/>
  <c r="J5" i="33" s="1"/>
  <c r="H50" i="96" l="1"/>
  <c r="G50" i="96"/>
  <c r="F50" i="96"/>
  <c r="E50" i="96"/>
  <c r="D50" i="96"/>
  <c r="C50" i="96"/>
  <c r="H42" i="96"/>
  <c r="G42" i="96"/>
  <c r="F42" i="96"/>
  <c r="E42" i="96"/>
  <c r="D42" i="96"/>
  <c r="C42" i="96"/>
  <c r="H34" i="96"/>
  <c r="G34" i="96"/>
  <c r="F34" i="96"/>
  <c r="E34" i="96"/>
  <c r="D34" i="96"/>
  <c r="C34" i="96"/>
  <c r="H26" i="96"/>
  <c r="G26" i="96"/>
  <c r="F26" i="96"/>
  <c r="E26" i="96"/>
  <c r="D26" i="96"/>
  <c r="C26" i="96"/>
  <c r="H10" i="96"/>
  <c r="G10" i="96"/>
  <c r="F10" i="96"/>
  <c r="E10" i="96"/>
  <c r="G11" i="33" s="1"/>
  <c r="J11" i="33" s="1"/>
  <c r="D10" i="96"/>
  <c r="D52" i="96" s="1"/>
  <c r="C10" i="96"/>
  <c r="C52" i="96" l="1"/>
  <c r="H52" i="96"/>
  <c r="E52" i="96"/>
  <c r="F52" i="96"/>
  <c r="G52" i="96"/>
  <c r="C5" i="33" s="1"/>
  <c r="F5" i="33" l="1"/>
  <c r="C20" i="33"/>
  <c r="F20" i="33" s="1"/>
  <c r="J18" i="33"/>
  <c r="G22" i="33" l="1"/>
  <c r="J22" i="33" s="1"/>
  <c r="E15" i="27"/>
  <c r="C7" i="98" s="1"/>
  <c r="F7" i="98" s="1"/>
  <c r="H7" i="98" s="1"/>
  <c r="G8" i="33" s="1"/>
  <c r="J8" i="33" s="1"/>
  <c r="B13" i="94"/>
  <c r="H21" i="33" l="1"/>
  <c r="H18" i="33"/>
  <c r="H20" i="33"/>
  <c r="H5" i="33"/>
  <c r="H8" i="33"/>
  <c r="H22" i="33"/>
  <c r="D20" i="33"/>
  <c r="D5" i="33"/>
  <c r="D21" i="33"/>
  <c r="H15" i="27" l="1"/>
  <c r="C22" i="33"/>
  <c r="F22" i="33" s="1"/>
  <c r="E11" i="91"/>
  <c r="E10" i="91"/>
  <c r="E9" i="91"/>
  <c r="E8" i="91"/>
  <c r="E7" i="91"/>
  <c r="E6" i="91"/>
  <c r="E5" i="91"/>
  <c r="C11" i="33"/>
  <c r="F11" i="33" s="1"/>
  <c r="G15" i="27"/>
  <c r="B15" i="27"/>
  <c r="F15" i="27"/>
  <c r="D15" i="27"/>
  <c r="C6" i="98" s="1"/>
  <c r="F12" i="91"/>
  <c r="C18" i="33"/>
  <c r="F18" i="33" s="1"/>
  <c r="C15" i="27"/>
  <c r="J7" i="33" l="1"/>
  <c r="G15" i="33"/>
  <c r="C8" i="98"/>
  <c r="F6" i="98"/>
  <c r="F7" i="33"/>
  <c r="C15" i="33"/>
  <c r="H7" i="33"/>
  <c r="E12" i="91"/>
  <c r="D22" i="33"/>
  <c r="G9" i="33"/>
  <c r="H11" i="33"/>
  <c r="D11" i="33"/>
  <c r="D7" i="33"/>
  <c r="D18" i="33"/>
  <c r="F15" i="33" l="1"/>
  <c r="C17" i="33"/>
  <c r="D15" i="33"/>
  <c r="F8" i="98"/>
  <c r="H6" i="98"/>
  <c r="G17" i="33"/>
  <c r="J15" i="33"/>
  <c r="H15" i="33"/>
  <c r="H9" i="33"/>
  <c r="J9" i="33"/>
  <c r="C12" i="33"/>
  <c r="G12" i="33"/>
  <c r="J12" i="33" s="1"/>
  <c r="H8" i="98" l="1"/>
  <c r="C8" i="33"/>
  <c r="J17" i="33"/>
  <c r="H17" i="33"/>
  <c r="F17" i="33"/>
  <c r="D17" i="33"/>
  <c r="C13" i="33"/>
  <c r="F12" i="33"/>
  <c r="H12" i="33"/>
  <c r="G13" i="33"/>
  <c r="D12" i="33"/>
  <c r="C12" i="91"/>
  <c r="F8" i="33" l="1"/>
  <c r="C9" i="33"/>
  <c r="D8" i="33"/>
  <c r="G30" i="33"/>
  <c r="G29" i="33"/>
  <c r="C30" i="33"/>
  <c r="F13" i="33"/>
  <c r="H13" i="33"/>
  <c r="J13" i="33"/>
  <c r="D13" i="33"/>
  <c r="D30" i="50" l="1"/>
  <c r="D31" i="50" s="1"/>
  <c r="C29" i="33"/>
  <c r="D25" i="50" s="1"/>
  <c r="D26" i="50" s="1"/>
  <c r="F9" i="33"/>
  <c r="D9" i="33"/>
</calcChain>
</file>

<file path=xl/sharedStrings.xml><?xml version="1.0" encoding="utf-8"?>
<sst xmlns="http://schemas.openxmlformats.org/spreadsheetml/2006/main" count="314" uniqueCount="202">
  <si>
    <t>lfd. Nr.</t>
  </si>
  <si>
    <t xml:space="preserve"> freigemeinnützig</t>
  </si>
  <si>
    <t xml:space="preserve"> öffentlich</t>
  </si>
  <si>
    <t xml:space="preserve"> privat</t>
  </si>
  <si>
    <t>Ort und Datum:</t>
  </si>
  <si>
    <t>Stempel und Unterschrift:</t>
  </si>
  <si>
    <t>Betrag</t>
  </si>
  <si>
    <t>Zinssatz p.a.</t>
  </si>
  <si>
    <t>Mietsache</t>
  </si>
  <si>
    <t>gesamt</t>
  </si>
  <si>
    <t>Landesbankdarlehen</t>
  </si>
  <si>
    <t>3)</t>
  </si>
  <si>
    <t>4)</t>
  </si>
  <si>
    <t xml:space="preserve">Eigenkapitalzinsen </t>
  </si>
  <si>
    <t>ges.</t>
  </si>
  <si>
    <t>Bitte hier auswählen</t>
  </si>
  <si>
    <t xml:space="preserve">Kreditbetrag </t>
  </si>
  <si>
    <t>Vertragsnr.</t>
  </si>
  <si>
    <t xml:space="preserve">Investitionsmaßnahme I </t>
  </si>
  <si>
    <t>Investitionsmaßnahme II</t>
  </si>
  <si>
    <t>Investitionsmaßnahme III</t>
  </si>
  <si>
    <t>Investitionsmaßnahme IV</t>
  </si>
  <si>
    <t>451/452/453
461/462/463</t>
  </si>
  <si>
    <t xml:space="preserve">Betrag </t>
  </si>
  <si>
    <t>jährlicher Betrag</t>
  </si>
  <si>
    <t>Erträge aus öffentlicher und nicht-öffentlicher Förderung für Investitionen in voll- und teilstationären Pflegeeinrichtungen</t>
  </si>
  <si>
    <t>5)</t>
  </si>
  <si>
    <t>6)</t>
  </si>
  <si>
    <t>7)</t>
  </si>
  <si>
    <t>8)</t>
  </si>
  <si>
    <t>zu verzinsendes Eigenkapital</t>
  </si>
  <si>
    <t>Summe</t>
  </si>
  <si>
    <t xml:space="preserve">Zinsen Kapitalmarktdarlehen </t>
  </si>
  <si>
    <t xml:space="preserve">1) </t>
  </si>
  <si>
    <t>2)</t>
  </si>
  <si>
    <t>Letzte Änderung des Versorgungsvertrages ist erfolgt am:</t>
  </si>
  <si>
    <t>Landeszuwendung (keine Refinanzierung)</t>
  </si>
  <si>
    <t>Zuwendungen des Bundes</t>
  </si>
  <si>
    <t>Kommunale Zuwendungen</t>
  </si>
  <si>
    <t>Sonstige Zuwendungen und Spenden</t>
  </si>
  <si>
    <t>Förderbescheid des Landes vom:</t>
  </si>
  <si>
    <t>Summe aller Zuwendungen:</t>
  </si>
  <si>
    <t>Auflösung Sonderposten laut Kontoauszug</t>
  </si>
  <si>
    <t>Platzzahl laut Versorgungsvertrag</t>
  </si>
  <si>
    <t>Durchschnittsbelegung im Zustimmungszeitraum</t>
  </si>
  <si>
    <t>Summe der Investitionsaufwendungen im Bezugszeitraum</t>
  </si>
  <si>
    <t>Berechnungstage</t>
  </si>
  <si>
    <t>Mitglied im Verband:</t>
  </si>
  <si>
    <t>Platzzahl lt. Versorgungsvertrag</t>
  </si>
  <si>
    <t>Name der Einrichtung</t>
  </si>
  <si>
    <t>Name der Einrichtungsträgerin</t>
  </si>
  <si>
    <t>Zuständiger Sozialhilfeträger (Landkreis/kreisfreie Stadt)</t>
  </si>
  <si>
    <t>Zustimmungszeitraum:</t>
  </si>
  <si>
    <t>Bezugszeitraum:</t>
  </si>
  <si>
    <t>Bitte zutreffendes ankreuzen:</t>
  </si>
  <si>
    <t>Institutionskennzeichen:</t>
  </si>
  <si>
    <t>Investitionskostensatz je Berechnungstag LB I</t>
  </si>
  <si>
    <t>Investitionskostensatz je Berechnungstag LB II</t>
  </si>
  <si>
    <t>Straße:</t>
  </si>
  <si>
    <t>PLZ, Ort:</t>
  </si>
  <si>
    <t>Telefon:</t>
  </si>
  <si>
    <t>Telefax:</t>
  </si>
  <si>
    <t>E-Mail:</t>
  </si>
  <si>
    <t>Ansprechpartner/in:</t>
  </si>
  <si>
    <t>Kontenguppe lt. PBV</t>
  </si>
  <si>
    <t>750/751/754</t>
  </si>
  <si>
    <t>LB I</t>
  </si>
  <si>
    <t>LB II</t>
  </si>
  <si>
    <r>
      <rPr>
        <b/>
        <u/>
        <sz val="11"/>
        <rFont val="Arial"/>
        <family val="2"/>
      </rPr>
      <t>Ausfüllhinweise:</t>
    </r>
    <r>
      <rPr>
        <sz val="11"/>
        <rFont val="Arial"/>
        <family val="2"/>
      </rPr>
      <t xml:space="preserve"> Bitte erfassen Sie die zu berücksichtigenden Darlehen mit den erbrachten Zinsleistungen und den jeweiligen Salden zum 31.12. des Bezugszeitraumes. Die Zuordnung zu den einzelnen Leistungsbereichen orientiert sich am Verteilungsschlüssel. </t>
    </r>
  </si>
  <si>
    <t>Restbuchwerte gem. Anlageverzeichnis</t>
  </si>
  <si>
    <t>Restwerte Zuwendungen</t>
  </si>
  <si>
    <t>Sonstige Erträge und Erstattungen (investitionsbedingt)</t>
  </si>
  <si>
    <t>Abzüglich Sonderposten, § 2 Abs. 2 PflEinrV HE</t>
  </si>
  <si>
    <t>Ermittlung der gesondert berechenbaren Investitionsaufwendungen gem. § 82 Abs. 3 SGB XI für die durch das Land Hessen seit dem 01.07.1996 geförderten Einrichtungen</t>
  </si>
  <si>
    <r>
      <t>Ausfüllhinweise:</t>
    </r>
    <r>
      <rPr>
        <sz val="11"/>
        <rFont val="Arial"/>
        <family val="2"/>
      </rPr>
      <t xml:space="preserve"> Bitte nehmen Sie in diesem Tabellenblatt eine sachgerechte Aufteilung (z.B. qm- Fläche) der einzelnen Leistungsbereiche Ihrer Einrichtung vor. Ihre Angaben sind Grundlage für die Aufteilung der verschiedenen Investitionsaufwendungen auf die Leistungsbereiche.</t>
    </r>
  </si>
  <si>
    <r>
      <t>Ausfüllhinweise:</t>
    </r>
    <r>
      <rPr>
        <sz val="11"/>
        <rFont val="Arial"/>
        <family val="2"/>
      </rPr>
      <t xml:space="preserve"> Bitte tragen Sie alle erhaltenen Zuwendungen für geförderte Investitionsmaßnahmen ein. Der Betrag der aufzulösenden Sonderposten und der Endwert zum 31.12. des Bezugszeitraumes ist den Buchhaltungsunterlagen zu entnehmen und nachzuweisen. Sollten Sie einen direkten Abzug der Zuwendungen im Anlageverzeichnis vorgenommen haben, so ist ein Erlösabzug in der Kalkulation nicht notwendig. Erfolgten mehr als vier Investitionsmaßnahmen, ist diese Tabelle unten entsprechend zu ergänzen.</t>
    </r>
  </si>
  <si>
    <t>Deckblatt</t>
  </si>
  <si>
    <t>Anlageverzeichnis (AV)</t>
  </si>
  <si>
    <t xml:space="preserve">Auflösung Sonderposten </t>
  </si>
  <si>
    <t>Rechtsgrundlagen des Zustimmungsverfahrens sind:
§ 82 Abs. 3 Elftes Buch Sozialgesetzbuch (SGB XI) in Verbindung mit § 7 Satz 1 Nr. 3 Hessisches Ausführungsgesetz zum Pflegeversicherungsgesetz (PflegeVGAG HE) und der Verordnung über die Planung und Förderung von Pflegeeinrichtungen, Seniorenbegegnungsstätten, Altenpflegeschulen und Modellprojekten (PflEinrV HE) in ihren jeweils geltenden Fassungen</t>
  </si>
  <si>
    <t>Liegt der aktuelle / gültige Versorgungsvertrag vor?</t>
  </si>
  <si>
    <t>Ist das Deckblatt unterschrieben?</t>
  </si>
  <si>
    <t>Sind die Kontengruppen ersichtlich?</t>
  </si>
  <si>
    <t>Sind die drei Posten „AK/HK“, „AFA“, „Buchwert Jahresende“ enthalten?</t>
  </si>
  <si>
    <t>Liegen die Verträge für das Landesbankdarlehen vor?</t>
  </si>
  <si>
    <t>Liegen die Darlehensverträge vor?</t>
  </si>
  <si>
    <t>Instandhaltung</t>
  </si>
  <si>
    <t>Liegen die Zuwendungsbescheide vor?</t>
  </si>
  <si>
    <t>Liegen Kontoauszüge für die Auflösung des Sonderpostenkontos vor?</t>
  </si>
  <si>
    <t>Liegen Nachweise über sonstige Zuwendungen vor?</t>
  </si>
  <si>
    <t>Liegen die aktuellen Rechnungen vor?</t>
  </si>
  <si>
    <t xml:space="preserve">Miete Pacht Leasing </t>
  </si>
  <si>
    <t>Tabellenblatt</t>
  </si>
  <si>
    <t>Notwendige Unterlagen/Nachweise</t>
  </si>
  <si>
    <t>Liegen die Kontoauszüge (Endsaldo zum 31.12.) für das Landesbankdarlehen vor?</t>
  </si>
  <si>
    <t>Liegen die Kontoauszüge mit dem Stand der Darlehen zum 31.12. (Endsaldo) vor?</t>
  </si>
  <si>
    <t>Liegen die Kontoauszüge/Zahlungsnachweise vor?</t>
  </si>
  <si>
    <t>Liegen die Mietverträge für alle gemieteten Anlagegüter vor?</t>
  </si>
  <si>
    <t>Abschreibungen (Nr. 1)</t>
  </si>
  <si>
    <t>Zinsen (Nr. 2 und 3)</t>
  </si>
  <si>
    <t>Aufwendungen für Instandhaltung und Instandsetzung (Nr. 4)</t>
  </si>
  <si>
    <t>Zwischensumme Zinsen</t>
  </si>
  <si>
    <t>Zwischensumme Instandhaltung und Instandsetzung</t>
  </si>
  <si>
    <t>Zwischensumme Erträge</t>
  </si>
  <si>
    <t>Endsaldo 31.12.</t>
  </si>
  <si>
    <t>hiervon entfallen auf LB I</t>
  </si>
  <si>
    <t>hiervon entfallen auf LB II</t>
  </si>
  <si>
    <t>je BT</t>
  </si>
  <si>
    <t>Antrag ER</t>
  </si>
  <si>
    <t>Abweichung</t>
  </si>
  <si>
    <t>Endsalden Darlehen</t>
  </si>
  <si>
    <t>davon LB I</t>
  </si>
  <si>
    <t>davon LB II</t>
  </si>
  <si>
    <t>C) Immaterielle Vermögensgegenstände (Software)</t>
  </si>
  <si>
    <t>D) KFZ</t>
  </si>
  <si>
    <t>E) GWG</t>
  </si>
  <si>
    <t>AK/HK gesamt</t>
  </si>
  <si>
    <t>AfA gesamt</t>
  </si>
  <si>
    <t>Zinsen für EK</t>
  </si>
  <si>
    <t>Endsaldo 31.12.
gesamt</t>
  </si>
  <si>
    <t>Zahlungsweise</t>
  </si>
  <si>
    <t>Instandhaltungspauschale Gebäude</t>
  </si>
  <si>
    <t>Bitte prüfen Sie Ihren Antrag anhand folgender Checkliste auf Vollständigkeit und setzen Sie ein "x":</t>
  </si>
  <si>
    <t>Endsalden Landesbank-darlehen</t>
  </si>
  <si>
    <r>
      <t>Ausfüllhinweise:</t>
    </r>
    <r>
      <rPr>
        <sz val="11"/>
        <rFont val="Arial"/>
        <family val="2"/>
      </rPr>
      <t xml:space="preserve"> Bitte entweder das Anlageverzeichnis hier vollständig einfügen oder in den Tabellenblättern "LB I" und "LB II" den einzelnen Leistungsbereichen zuordnen.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</si>
  <si>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LB II: Bitte auswählen</t>
  </si>
  <si>
    <t>LB I: Bitte auswählen</t>
  </si>
  <si>
    <r>
      <t xml:space="preserve">Ausfüllhinweise:
</t>
    </r>
    <r>
      <rPr>
        <sz val="11"/>
        <rFont val="Arial"/>
        <family val="2"/>
      </rPr>
      <t>Die Zahlungen für Ihre gemieteten Anlagegüter sind gemäß ausgewiesenem Betrag im Mietvertrag / in der Rechnung in Spalte C zu erfassen. 
Bitte wählen Sie die Zahlungsart (Spalte D) aus. Der jährliche Betrag wird automatisch berechnet.
Bitte nehmen Sie die Zuordnung zu den jeweiligen Leistungsbereichen in den entsprechenden grünen Zellen  gem. Ihres Verteilungsschlüssels vor.</t>
    </r>
  </si>
  <si>
    <t>Beigefügt?</t>
  </si>
  <si>
    <t>Bemerkungen</t>
  </si>
  <si>
    <t>LB I: Vollstationäre Dauerpflege (365 Tage, mind. 98% Auslastung)</t>
  </si>
  <si>
    <t>LB I: Solitäre Kurzzeitpflege (365 Tage, mind. 80% Auslastung)</t>
  </si>
  <si>
    <t>LB I: Teilstationäre Pflege 7-Tage-Woche (365 Tage, mind. 85% Auslastung)</t>
  </si>
  <si>
    <t>LB I: Teilstationäre Pflege 5-Tage-Woche (250 Tage, mind. 85% Auslastung)</t>
  </si>
  <si>
    <t>LB II: Vollstationäre Dauerpflege (365 Tage, mind. 98% Auslastung)</t>
  </si>
  <si>
    <t>LB II: Solitäre Kurzzeitpflege (365 Tage, mind. 80% Auslastung)</t>
  </si>
  <si>
    <t>LB II: Teilstationäre Pflege 7-Tage-Woche (365 Tage, mind. 85% Auslastung)</t>
  </si>
  <si>
    <t>LB II: Teilstationäre Pflege 5-Tage-Woche (250 Tage, mind. 85% Auslastung)</t>
  </si>
  <si>
    <t>tatsächliche
Belegungsquote</t>
  </si>
  <si>
    <t>LB I: Teilstationäre Pflege 6-Tage-Woche (300 Tage, mind. 85% Auslastung)</t>
  </si>
  <si>
    <t>LB II: Teilstationäre Pflege 6-Tage-Woche (300 Tage, mind. 85% Auslastung)</t>
  </si>
  <si>
    <t>A) Gebäude, Gebäudebestandteile und Außenanlagen</t>
  </si>
  <si>
    <t>B) BGA und Betriebsvorrichtungen</t>
  </si>
  <si>
    <t>Tilgung Kapitalmarkdarlehen</t>
  </si>
  <si>
    <t>Tilgung Landesbankdarlehen</t>
  </si>
  <si>
    <t>Zwischensumme Tilgungen</t>
  </si>
  <si>
    <t>Tilgung gesamt (5%)</t>
  </si>
  <si>
    <t>Gesamt</t>
  </si>
  <si>
    <t>I. Fremdkapital - Darlehen (DL)</t>
  </si>
  <si>
    <t>II. Landesbankdarlehen</t>
  </si>
  <si>
    <t>Preisindizes für Gebäude und BGA</t>
  </si>
  <si>
    <t>liegen die Belegungsstatistiken der letzten 3 Kalenderjahre vor?</t>
  </si>
  <si>
    <t>Liegen die Kontoauszüge zu den Tilgungsleistungen und Zinszahlungen vor?</t>
  </si>
  <si>
    <t>Darlehen / EK- Zins</t>
  </si>
  <si>
    <t>Tilgungen (Nr.5)</t>
  </si>
  <si>
    <t>Aufwendungen für Miete, Pacht, Erbbauzins u.a. (Nr. 6)</t>
  </si>
  <si>
    <t>I. Investitionsaufwendungen im Bezugszeitraum</t>
  </si>
  <si>
    <t>II. Günstigerprüfung</t>
  </si>
  <si>
    <t>Hiermit beantrage ich die Zustimmung zu den oben berechneten Investitionskostensätzen im Zustimmungs-zeitraum. Ich bestätige die Vollständigkeit und Richtigkeit der gemachten Angaben. Änderungen teile ich der Zustimmungsbehörde unverzüglich mit. Die notwendigen Buchhaltungsunterlagen und anderen Nachweise sind diesem Antrag beigefügt (siehe Checkliste).</t>
  </si>
  <si>
    <t>Instandhaltungspauschale alle anderen Anlagegüter</t>
  </si>
  <si>
    <t>Tilgung gesamt</t>
  </si>
  <si>
    <t>Tatsächliche Belegungsquoten:</t>
  </si>
  <si>
    <t>LB I:</t>
  </si>
  <si>
    <t>LB II:</t>
  </si>
  <si>
    <t>RBW gesamt</t>
  </si>
  <si>
    <r>
      <rPr>
        <b/>
        <u/>
        <sz val="11"/>
        <rFont val="Arial"/>
        <family val="2"/>
      </rPr>
      <t>Ausfüllhinweise:</t>
    </r>
    <r>
      <rPr>
        <sz val="11"/>
        <rFont val="Arial"/>
        <family val="2"/>
      </rPr>
      <t xml:space="preserve"> Das zu verzinsende Eigenkapital (gebundenes Kapital) wird ermittelt, indem vom Restbuchwert der betriebsnotwendigen Gebäude, technischen Anlagen sowie der Einrichtung und Ausstattung nach dem Anlageverzeichnis alle externen Finanzierungsquellen (Darlehen, Landesbankdarlehen und Zuwendungen) mit ihren jeweiligen Restwerten abgezogen werden, § 3 Satz 2 PflEinrV HE. Der Zinssatz beträgt gemäß § 3 Satz 1 Nr. 2 PflEinrV HE 3 Prozent p.a.</t>
    </r>
  </si>
  <si>
    <t>31-35</t>
  </si>
  <si>
    <t>Gebäude</t>
  </si>
  <si>
    <t>Alle anderen Anlagegüter</t>
  </si>
  <si>
    <t>Jahr der Inbetriebnahme</t>
  </si>
  <si>
    <t>Wohngebäude Index</t>
  </si>
  <si>
    <t>Bezugszeitraum 2021</t>
  </si>
  <si>
    <t>Bezugszeitraum 2022</t>
  </si>
  <si>
    <t>Anschaffungsjahr
der Anlagegüter</t>
  </si>
  <si>
    <r>
      <rPr>
        <b/>
        <u/>
        <sz val="11"/>
        <color theme="1"/>
        <rFont val="Arial"/>
        <family val="2"/>
      </rPr>
      <t>Ausfüllhinweise:</t>
    </r>
    <r>
      <rPr>
        <sz val="11"/>
        <color theme="1"/>
        <rFont val="Arial"/>
        <family val="2"/>
      </rPr>
      <t xml:space="preserve"> Als Aufwendungen für Instandhaltung können 1,0 %, der an die Preisentwicklung angepassten, Anschaffungs- und Herstellungskosten der zum Betrieb der Pflegeeinrichtung notwendigen Gebäude und sonstigen abschreibungsfähigen Anlagegüter (Betriebs- und Geschäftsausstattung) berücksichtigt werden.
Die Anpassung der Anschaffungs- und Herstellungskosten an die jährliche Preisentwicklung erfolgt durch Fortschreibung mit folgenden Indizes:
Gebäude = Preisindex des statistischen Landesamtes für Bauwerke in Hessen (dortiger Index für Wohngebäude).
Alle anderen Anlagegüter = Verbraucherpreisindex</t>
    </r>
  </si>
  <si>
    <t>Bitte auswählen</t>
  </si>
  <si>
    <r>
      <t>Dieses Berechnungsschema wird durch das Hessische Landesamt für Gesundheit und Pflege als hessenweit zuständige Genehmigungsbehörde zur Verfügung gestellt und dient zur Durchführung des Zustimmungsverfahrens nach § 82 Abs. 3 Satz 3 SGB XI. Grundsätzliche Anregungen und Fragen zu diesem Kalkulationsschema oder konkrete Fragen zu Ihrem Genehmigungsverfahren richten Sie bitte an die zuständigen Sachbearbeitenden des Hessischen Landesamts für Gesundheit und Pflege</t>
    </r>
    <r>
      <rPr>
        <sz val="11"/>
        <color rgb="FFFF0000"/>
        <rFont val="Arial"/>
        <family val="2"/>
      </rPr>
      <t xml:space="preserve"> </t>
    </r>
    <r>
      <rPr>
        <sz val="11"/>
        <rFont val="Arial"/>
        <family val="2"/>
      </rPr>
      <t xml:space="preserve">
https://hlfgp.hessen.de/hessische-betreuungs-und-pflegeaufsicht/investitionskosten.</t>
    </r>
  </si>
  <si>
    <r>
      <rPr>
        <b/>
        <u/>
        <sz val="11"/>
        <rFont val="Arial"/>
        <family val="2"/>
      </rPr>
      <t>Hinweis</t>
    </r>
    <r>
      <rPr>
        <sz val="11"/>
        <rFont val="Arial"/>
        <family val="2"/>
      </rPr>
      <t xml:space="preserve">: Bitte füllen Sie nachfolgenden Tabellenblätter vollständig aus und beachten Sie die jeweiligen Ausfüllhinweise. Bei gemieteten Einrichtungen sind nicht nur Angaben zur Mieterin (Blätter "M"), sondern auch zur Vermieterin zu machen (Blätter "V"). Grundsätzlich sind von Ihnen nur die </t>
    </r>
    <r>
      <rPr>
        <b/>
        <sz val="11"/>
        <color rgb="FF92D050"/>
        <rFont val="Arial"/>
        <family val="2"/>
      </rPr>
      <t>grün</t>
    </r>
    <r>
      <rPr>
        <sz val="11"/>
        <rFont val="Arial"/>
        <family val="2"/>
      </rPr>
      <t xml:space="preserve"> markierten Zellen zu befüllen. Sofern Sie die innerhalb des Berechnungsschemas hinterlegten Formeln ändern, achten Sie bitte auf Plausibilität und teilen Sie dies bei Antragstellung mit, um eine reibungslose Bearbeitung zu gewährleisten. Anträge sind grundsätzlich spätestens bis zum 30. September eines jeden Jahres für 3 Kalenderjahre zu stellen. Abweichend davon kann vor Ablauf des Zustimmungszeitraumes eine erneute Zustimmung nur beantragt werden, wenn sich der Betrag der gesondert berechenbaren Investitionsaufwendungen um mindestens 5 % erhöhen soll.
Das Berechnungsschema ist digital per E-Mail (Investitionskosten@hlfgp.hessen.de) und ausgedruckt per Post beim </t>
    </r>
    <r>
      <rPr>
        <sz val="11"/>
        <color theme="1"/>
        <rFont val="Arial"/>
        <family val="2"/>
      </rPr>
      <t xml:space="preserve">Hessischen Landesamt für Gesundheit und Pflege - Investitionskosten - Postfach 2913, 65019 Wiesbaden </t>
    </r>
    <r>
      <rPr>
        <sz val="11"/>
        <rFont val="Arial"/>
        <family val="2"/>
      </rPr>
      <t>gemeinsam mit den erforderlichen Belegen einzureichen und dient gleichzeitig als Antrag. Bitte denken Sie daran, das Deckblatt zu unterschreiben.</t>
    </r>
  </si>
  <si>
    <r>
      <t>Ausfüllhinweise:</t>
    </r>
    <r>
      <rPr>
        <sz val="11"/>
        <rFont val="Arial"/>
        <family val="2"/>
      </rPr>
      <t xml:space="preserve"> Bitte stellen Sie hier Verknüpfungen zu den Anschaffungs- und Herstellungskosten (AK/HK), den Abschreibungen (AfA) sowie den Restbuchwerten (RBW) der einzelnen Kontengruppen des Anlageverzeichnisses her.</t>
    </r>
  </si>
  <si>
    <t>Investitionskostensätze der Leistungsbereiche (LB)</t>
  </si>
  <si>
    <t xml:space="preserve">Gesamtsumme mit Abschreibungen </t>
  </si>
  <si>
    <t>Gesamtsumme mit Tilgungsraten</t>
  </si>
  <si>
    <r>
      <t>Ausfüllhinweise:</t>
    </r>
    <r>
      <rPr>
        <sz val="11"/>
        <rFont val="Arial"/>
        <family val="2"/>
      </rPr>
      <t xml:space="preserve"> Bei der Günstigerprüfung aufgrund § 5 PflEinrV HE wird ermittelt, ob die Summe der Abschreibungen (nach Abzug des SoPo) oder die Summe der Tilgungsraten höher ist. </t>
    </r>
  </si>
  <si>
    <t>Zinsen gesamt</t>
  </si>
  <si>
    <t>Stand 02.02.2023
Variante B - Einrichtung im Eigenbetrieb mit zwei stationären Leistungsbereichen</t>
  </si>
  <si>
    <t>Instandhaltung Gebäude 
Preisindizes für Bauwerke in Hessen 1968 - 2022 – Bauleistungen am Bauwerk – (2015 = 100)</t>
  </si>
  <si>
    <t>Instandhaltung alle anderen Anlagegüter
Steigerungsraten anhand des Verbraucherpreisindex</t>
  </si>
  <si>
    <t xml:space="preserve">an die Preisentwicklung angepasste AK/HK </t>
  </si>
  <si>
    <t>Instandhaltungspauschale (1,0 %)</t>
  </si>
  <si>
    <t>Gesondert berechenbare Investitionsaufwendungen, § 1 Nr. 1 bis 6 PflEinrV HE</t>
  </si>
  <si>
    <r>
      <t xml:space="preserve">Steigerungsrate Bezugszeitraum </t>
    </r>
    <r>
      <rPr>
        <b/>
        <sz val="11"/>
        <rFont val="Arial"/>
        <family val="2"/>
      </rPr>
      <t>2021</t>
    </r>
  </si>
  <si>
    <r>
      <t xml:space="preserve">Steigerungsrate Bezugszeitraum </t>
    </r>
    <r>
      <rPr>
        <b/>
        <sz val="11"/>
        <rFont val="Arial"/>
        <family val="2"/>
      </rPr>
      <t>2022</t>
    </r>
  </si>
  <si>
    <r>
      <t xml:space="preserve">Steigerungsrate Bezugszeitraum </t>
    </r>
    <r>
      <rPr>
        <b/>
        <sz val="11"/>
        <rFont val="Arial"/>
        <family val="2"/>
      </rPr>
      <t>2020</t>
    </r>
  </si>
  <si>
    <r>
      <t xml:space="preserve">Steigerungsrate Bezugszeitraum </t>
    </r>
    <r>
      <rPr>
        <b/>
        <sz val="11"/>
        <rFont val="Arial"/>
        <family val="2"/>
      </rPr>
      <t>2019</t>
    </r>
  </si>
  <si>
    <r>
      <t xml:space="preserve">Steigerungsrate Bezugszeitraum </t>
    </r>
    <r>
      <rPr>
        <b/>
        <sz val="11"/>
        <rFont val="Arial"/>
        <family val="2"/>
      </rPr>
      <t>2018</t>
    </r>
  </si>
  <si>
    <r>
      <t xml:space="preserve">Steigerungsrate Bezugszeitraum </t>
    </r>
    <r>
      <rPr>
        <b/>
        <sz val="11"/>
        <rFont val="Arial"/>
        <family val="2"/>
      </rPr>
      <t>2017</t>
    </r>
  </si>
  <si>
    <r>
      <t xml:space="preserve">Steigerungsrate Bezugszeitraum </t>
    </r>
    <r>
      <rPr>
        <b/>
        <sz val="11"/>
        <rFont val="Arial"/>
        <family val="2"/>
      </rPr>
      <t>2016</t>
    </r>
  </si>
  <si>
    <t>Bezugszeitraum 2020</t>
  </si>
  <si>
    <t>Bezugszeitraum 2019</t>
  </si>
  <si>
    <t>Bezugszeitraum 2018</t>
  </si>
  <si>
    <t>Bezugszeitraum 2017</t>
  </si>
  <si>
    <t>Bezugszeitraum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</si>
</sst>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0.00\ &quot;€&quot;;[Red]\-#,##0.00\ &quot;€&quot;"/>
    <numFmt numFmtId="43" formatCode="_-* #,##0.00_-;\-* #,##0.00_-;_-* &quot;-&quot;??_-;_-@_-"/>
    <numFmt numFmtId="164" formatCode="_-* #,##0.00\ &quot;DM&quot;_-;\-* #,##0.00\ &quot;DM&quot;_-;_-* &quot;-&quot;??\ &quot;DM&quot;_-;_-@_-"/>
    <numFmt numFmtId="165" formatCode="#,##0.00\ &quot;€&quot;"/>
    <numFmt numFmtId="166" formatCode="_-* #,##0.00\ [$€]_-;\-* #,##0.00\ [$€]_-;_-* &quot;-&quot;??\ [$€]_-;_-@_-"/>
    <numFmt numFmtId="167" formatCode="#,##0.00\ \ "/>
    <numFmt numFmtId="168" formatCode="_-* #,##0.00\ [$€-407]_-;\-* #,##0.00\ [$€-407]_-;_-* &quot;-&quot;??\ [$€-407]_-;_-@_-"/>
    <numFmt numFmtId="169" formatCode="#,##0.00_-;#,##0.00\-"/>
    <numFmt numFmtId="170" formatCode="#,##0.00_ ;\-#,##0.00\ "/>
    <numFmt numFmtId="171" formatCode="#\ ###\ ##0.0\ \ ;\–\ #\ ###\ ##0.0\ \ ;\—\ \ ;@\ \ "/>
    <numFmt numFmtId="172" formatCode="0.0\ \ \ \ \ \ "/>
    <numFmt numFmtId="173" formatCode="#\ ###\ ##0\ \ ;;\—\ \ "/>
    <numFmt numFmtId="174" formatCode="0.0%"/>
  </numFmts>
  <fonts count="37" x14ac:knownFonts="1">
    <font>
      <sz val="11"/>
      <name val="Times New Roman"/>
    </font>
    <font>
      <sz val="12"/>
      <color theme="1"/>
      <name val="Arial"/>
      <family val="2"/>
    </font>
    <font>
      <sz val="11"/>
      <name val="Times New Roman"/>
      <family val="1"/>
    </font>
    <font>
      <sz val="8"/>
      <name val="Times New Roman"/>
      <family val="1"/>
    </font>
    <font>
      <b/>
      <sz val="10"/>
      <name val="Arial"/>
      <family val="2"/>
    </font>
    <font>
      <b/>
      <sz val="11"/>
      <name val="Arial"/>
      <family val="2"/>
    </font>
    <font>
      <sz val="11"/>
      <name val="Arial"/>
      <family val="2"/>
    </font>
    <font>
      <u/>
      <sz val="11"/>
      <color indexed="12"/>
      <name val="Times New Roman"/>
      <family val="1"/>
    </font>
    <font>
      <b/>
      <u/>
      <sz val="11"/>
      <name val="Arial"/>
      <family val="2"/>
    </font>
    <font>
      <b/>
      <u/>
      <sz val="12"/>
      <name val="Arial"/>
      <family val="2"/>
    </font>
    <font>
      <b/>
      <sz val="8"/>
      <name val="Arial"/>
      <family val="2"/>
    </font>
    <font>
      <sz val="8"/>
      <name val="Arial"/>
      <family val="2"/>
    </font>
    <font>
      <sz val="12"/>
      <name val="Arial"/>
      <family val="2"/>
    </font>
    <font>
      <u/>
      <sz val="12"/>
      <color indexed="12"/>
      <name val="Arial Black"/>
      <family val="2"/>
    </font>
    <font>
      <u/>
      <sz val="11"/>
      <color indexed="12"/>
      <name val="Arial Black"/>
      <family val="2"/>
    </font>
    <font>
      <sz val="11"/>
      <color theme="1"/>
      <name val="Calibri"/>
      <family val="2"/>
      <scheme val="minor"/>
    </font>
    <font>
      <sz val="10"/>
      <color theme="1"/>
      <name val="Arial"/>
      <family val="2"/>
    </font>
    <font>
      <b/>
      <u/>
      <sz val="14"/>
      <color rgb="FFFF0000"/>
      <name val="Arial"/>
      <family val="2"/>
    </font>
    <font>
      <b/>
      <sz val="8"/>
      <color rgb="FF0070C0"/>
      <name val="Arial"/>
      <family val="2"/>
    </font>
    <font>
      <sz val="11"/>
      <color rgb="FF0070C0"/>
      <name val="Times New Roman"/>
      <family val="1"/>
    </font>
    <font>
      <b/>
      <sz val="11"/>
      <color rgb="FFFF0000"/>
      <name val="Times New Roman"/>
      <family val="1"/>
    </font>
    <font>
      <b/>
      <sz val="11"/>
      <color rgb="FFFF0000"/>
      <name val="Arial"/>
      <family val="2"/>
    </font>
    <font>
      <sz val="11"/>
      <color rgb="FFFF0000"/>
      <name val="Arial"/>
      <family val="2"/>
    </font>
    <font>
      <sz val="11"/>
      <color rgb="FF0070C0"/>
      <name val="Arial"/>
      <family val="2"/>
    </font>
    <font>
      <sz val="11"/>
      <color theme="1"/>
      <name val="Arial"/>
      <family val="2"/>
    </font>
    <font>
      <b/>
      <sz val="11"/>
      <color theme="1"/>
      <name val="Arial"/>
      <family val="2"/>
    </font>
    <font>
      <u/>
      <sz val="11"/>
      <color indexed="12"/>
      <name val="Arial"/>
      <family val="2"/>
    </font>
    <font>
      <i/>
      <sz val="11"/>
      <color theme="1"/>
      <name val="Arial"/>
      <family val="2"/>
    </font>
    <font>
      <b/>
      <sz val="11"/>
      <color rgb="FF92D050"/>
      <name val="Arial"/>
      <family val="2"/>
    </font>
    <font>
      <sz val="10"/>
      <name val="MS Sans Serif"/>
    </font>
    <font>
      <sz val="10"/>
      <name val="Arial"/>
      <family val="2"/>
    </font>
    <font>
      <b/>
      <sz val="12"/>
      <name val="Arial"/>
      <family val="2"/>
    </font>
    <font>
      <sz val="11"/>
      <color theme="1"/>
      <name val="Times New Roman"/>
      <family val="1"/>
    </font>
    <font>
      <sz val="10"/>
      <color theme="1"/>
      <name val="Helvetica"/>
      <family val="2"/>
    </font>
    <font>
      <sz val="12"/>
      <color theme="1"/>
      <name val="Helvetica"/>
      <family val="2"/>
    </font>
    <font>
      <sz val="12"/>
      <name val="MS Sans Serif"/>
    </font>
    <font>
      <b/>
      <u/>
      <sz val="11"/>
      <color theme="1"/>
      <name val="Arial"/>
      <family val="2"/>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Dashed">
        <color indexed="64"/>
      </right>
      <top style="mediumDashed">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style="thin">
        <color indexed="64"/>
      </top>
      <bottom style="mediumDashed">
        <color indexed="64"/>
      </bottom>
      <diagonal/>
    </border>
    <border>
      <left/>
      <right style="thin">
        <color indexed="64"/>
      </right>
      <top style="mediumDashed">
        <color indexed="64"/>
      </top>
      <bottom style="thin">
        <color indexed="64"/>
      </bottom>
      <diagonal/>
    </border>
    <border>
      <left/>
      <right style="thin">
        <color indexed="64"/>
      </right>
      <top style="thin">
        <color indexed="64"/>
      </top>
      <bottom style="mediumDashed">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8">
    <xf numFmtId="0" fontId="0" fillId="0" borderId="0"/>
    <xf numFmtId="166" fontId="2" fillId="0" borderId="0" applyFont="0" applyFill="0" applyBorder="0" applyAlignment="0" applyProtection="0"/>
    <xf numFmtId="0" fontId="7" fillId="0" borderId="0" applyNumberFormat="0" applyFill="0" applyBorder="0" applyAlignment="0" applyProtection="0">
      <alignment vertical="top"/>
      <protection locked="0"/>
    </xf>
    <xf numFmtId="9" fontId="2" fillId="0" borderId="0" applyFont="0" applyFill="0" applyBorder="0" applyAlignment="0" applyProtection="0"/>
    <xf numFmtId="9" fontId="16" fillId="0" borderId="0" applyFont="0" applyFill="0" applyBorder="0" applyAlignment="0" applyProtection="0"/>
    <xf numFmtId="0" fontId="2" fillId="0" borderId="0"/>
    <xf numFmtId="0" fontId="15" fillId="0" borderId="0"/>
    <xf numFmtId="0" fontId="2" fillId="0" borderId="0"/>
    <xf numFmtId="0" fontId="16" fillId="0" borderId="0"/>
    <xf numFmtId="164" fontId="2" fillId="0" borderId="0" applyFont="0" applyFill="0" applyBorder="0" applyAlignment="0" applyProtection="0"/>
    <xf numFmtId="0" fontId="29" fillId="0" borderId="0"/>
    <xf numFmtId="0" fontId="30" fillId="0" borderId="0"/>
    <xf numFmtId="0" fontId="30" fillId="0" borderId="0"/>
    <xf numFmtId="0" fontId="29" fillId="0" borderId="0"/>
    <xf numFmtId="0" fontId="33" fillId="0" borderId="0"/>
    <xf numFmtId="43" fontId="33" fillId="0" borderId="0" applyFont="0" applyFill="0" applyBorder="0" applyAlignment="0" applyProtection="0"/>
    <xf numFmtId="9" fontId="29" fillId="0" borderId="0" applyFont="0" applyFill="0" applyBorder="0" applyAlignment="0" applyProtection="0"/>
    <xf numFmtId="0" fontId="15" fillId="0" borderId="0"/>
  </cellStyleXfs>
  <cellXfs count="374">
    <xf numFmtId="0" fontId="0" fillId="0" borderId="0" xfId="0"/>
    <xf numFmtId="0" fontId="6" fillId="0" borderId="0" xfId="0" applyFont="1"/>
    <xf numFmtId="0" fontId="6" fillId="0" borderId="0" xfId="0" applyFont="1" applyAlignment="1">
      <alignment vertical="center"/>
    </xf>
    <xf numFmtId="0" fontId="12" fillId="0" borderId="0" xfId="0" applyFont="1"/>
    <xf numFmtId="0" fontId="9" fillId="0" borderId="0" xfId="0" applyFont="1"/>
    <xf numFmtId="0" fontId="6" fillId="0" borderId="0" xfId="0" applyFont="1" applyBorder="1"/>
    <xf numFmtId="0" fontId="6" fillId="0" borderId="0" xfId="0" applyFont="1" applyAlignment="1">
      <alignment wrapText="1"/>
    </xf>
    <xf numFmtId="165" fontId="6" fillId="0" borderId="1" xfId="0" applyNumberFormat="1" applyFont="1" applyBorder="1"/>
    <xf numFmtId="0" fontId="6" fillId="0" borderId="0" xfId="0" applyFont="1" applyFill="1"/>
    <xf numFmtId="0" fontId="6" fillId="0" borderId="0" xfId="0" applyFont="1" applyBorder="1" applyAlignment="1">
      <alignment horizontal="left" vertical="center"/>
    </xf>
    <xf numFmtId="0" fontId="13" fillId="0" borderId="0" xfId="2" applyFont="1" applyAlignment="1" applyProtection="1"/>
    <xf numFmtId="0" fontId="2" fillId="0" borderId="0" xfId="0" applyFont="1" applyAlignment="1"/>
    <xf numFmtId="165" fontId="6" fillId="3" borderId="1" xfId="0" applyNumberFormat="1" applyFont="1" applyFill="1" applyBorder="1"/>
    <xf numFmtId="165" fontId="6" fillId="0" borderId="1" xfId="0" applyNumberFormat="1" applyFont="1" applyFill="1" applyBorder="1"/>
    <xf numFmtId="0" fontId="6" fillId="0" borderId="0" xfId="0" applyFont="1" applyAlignment="1"/>
    <xf numFmtId="0" fontId="6" fillId="0" borderId="0" xfId="0" applyFont="1" applyFill="1" applyBorder="1"/>
    <xf numFmtId="0" fontId="5" fillId="0" borderId="0" xfId="0" applyFont="1" applyFill="1" applyBorder="1"/>
    <xf numFmtId="0" fontId="0" fillId="0" borderId="0" xfId="0" applyAlignment="1"/>
    <xf numFmtId="0" fontId="5" fillId="0" borderId="0" xfId="0" applyFont="1" applyFill="1" applyAlignment="1">
      <alignment vertical="center"/>
    </xf>
    <xf numFmtId="0" fontId="14" fillId="0" borderId="0" xfId="2" applyFont="1" applyAlignment="1" applyProtection="1">
      <alignment horizontal="left"/>
    </xf>
    <xf numFmtId="0" fontId="0"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horizontal="left"/>
    </xf>
    <xf numFmtId="169" fontId="11" fillId="0" borderId="0" xfId="0" applyNumberFormat="1" applyFont="1" applyFill="1" applyBorder="1" applyAlignment="1" applyProtection="1">
      <alignment horizontal="right"/>
    </xf>
    <xf numFmtId="169" fontId="18" fillId="0" borderId="0" xfId="0" applyNumberFormat="1" applyFont="1" applyFill="1" applyBorder="1" applyAlignment="1" applyProtection="1">
      <alignment horizontal="right"/>
    </xf>
    <xf numFmtId="169" fontId="10" fillId="0" borderId="0" xfId="0" applyNumberFormat="1" applyFont="1" applyFill="1" applyBorder="1" applyAlignment="1" applyProtection="1">
      <alignment horizontal="right"/>
    </xf>
    <xf numFmtId="0" fontId="19" fillId="0" borderId="0" xfId="0" applyFont="1" applyAlignment="1"/>
    <xf numFmtId="170" fontId="0" fillId="0" borderId="0" xfId="0" applyNumberFormat="1" applyAlignment="1"/>
    <xf numFmtId="0" fontId="20" fillId="0" borderId="0" xfId="0" applyFont="1" applyAlignment="1"/>
    <xf numFmtId="0" fontId="4" fillId="0" borderId="0" xfId="0" applyNumberFormat="1" applyFont="1" applyFill="1" applyBorder="1" applyAlignment="1" applyProtection="1">
      <alignment horizontal="left"/>
    </xf>
    <xf numFmtId="0" fontId="6" fillId="0" borderId="0" xfId="5" applyFont="1"/>
    <xf numFmtId="0" fontId="6" fillId="0" borderId="0" xfId="5" applyFont="1" applyBorder="1"/>
    <xf numFmtId="0" fontId="6" fillId="0" borderId="0" xfId="5" applyFont="1" applyFill="1"/>
    <xf numFmtId="0" fontId="5" fillId="0" borderId="0" xfId="5" applyFont="1"/>
    <xf numFmtId="0" fontId="12" fillId="0" borderId="1" xfId="5" applyFont="1" applyBorder="1"/>
    <xf numFmtId="165" fontId="6" fillId="3" borderId="1" xfId="5" applyNumberFormat="1" applyFont="1" applyFill="1" applyBorder="1"/>
    <xf numFmtId="165" fontId="6" fillId="0" borderId="1" xfId="5" applyNumberFormat="1" applyFont="1" applyBorder="1"/>
    <xf numFmtId="165" fontId="6" fillId="0" borderId="0" xfId="5" applyNumberFormat="1" applyFont="1"/>
    <xf numFmtId="0" fontId="21" fillId="0" borderId="0" xfId="5" applyFont="1"/>
    <xf numFmtId="0" fontId="6" fillId="0" borderId="0" xfId="5" applyFont="1" applyAlignment="1">
      <alignment vertical="center" wrapText="1"/>
    </xf>
    <xf numFmtId="0" fontId="6" fillId="0" borderId="1" xfId="5" applyFont="1" applyBorder="1"/>
    <xf numFmtId="0" fontId="6" fillId="0" borderId="0" xfId="5" applyFont="1" applyProtection="1">
      <protection locked="0"/>
    </xf>
    <xf numFmtId="0" fontId="6" fillId="0" borderId="0" xfId="5" applyFont="1" applyBorder="1" applyProtection="1">
      <protection locked="0"/>
    </xf>
    <xf numFmtId="0" fontId="6" fillId="0" borderId="0" xfId="5" applyFont="1" applyFill="1" applyBorder="1" applyProtection="1">
      <protection locked="0"/>
    </xf>
    <xf numFmtId="0" fontId="6" fillId="3" borderId="1" xfId="5" applyFont="1" applyFill="1" applyBorder="1" applyAlignment="1">
      <alignment horizontal="left" vertical="center" wrapText="1"/>
    </xf>
    <xf numFmtId="165" fontId="6" fillId="3" borderId="1" xfId="5" applyNumberFormat="1" applyFont="1" applyFill="1" applyBorder="1" applyAlignment="1">
      <alignment horizontal="right" vertical="center"/>
    </xf>
    <xf numFmtId="0" fontId="6" fillId="3" borderId="1" xfId="5" applyFont="1" applyFill="1" applyBorder="1" applyAlignment="1">
      <alignment horizontal="left" vertical="center"/>
    </xf>
    <xf numFmtId="0" fontId="6" fillId="0" borderId="1" xfId="0" applyFont="1" applyBorder="1"/>
    <xf numFmtId="0" fontId="6" fillId="0" borderId="1" xfId="0" applyFont="1" applyBorder="1" applyAlignment="1"/>
    <xf numFmtId="165" fontId="6" fillId="0" borderId="1" xfId="0" applyNumberFormat="1" applyFont="1" applyFill="1" applyBorder="1" applyAlignment="1"/>
    <xf numFmtId="0" fontId="5" fillId="0" borderId="1" xfId="0" applyFont="1" applyBorder="1"/>
    <xf numFmtId="165" fontId="5" fillId="0" borderId="1" xfId="0" applyNumberFormat="1" applyFont="1" applyBorder="1"/>
    <xf numFmtId="0" fontId="6" fillId="0" borderId="1" xfId="5" applyFont="1" applyBorder="1" applyAlignment="1">
      <alignment vertical="center" wrapText="1"/>
    </xf>
    <xf numFmtId="0" fontId="6" fillId="0" borderId="0" xfId="5" applyFont="1" applyBorder="1" applyAlignment="1" applyProtection="1">
      <protection locked="0"/>
    </xf>
    <xf numFmtId="0" fontId="5" fillId="0" borderId="0" xfId="5" applyFont="1" applyBorder="1" applyAlignment="1" applyProtection="1">
      <protection locked="0"/>
    </xf>
    <xf numFmtId="0" fontId="6" fillId="0" borderId="0" xfId="5" applyFont="1" applyBorder="1" applyAlignment="1" applyProtection="1">
      <alignment vertical="center"/>
      <protection locked="0"/>
    </xf>
    <xf numFmtId="0" fontId="6" fillId="0" borderId="0" xfId="0" applyFont="1" applyBorder="1" applyAlignment="1">
      <alignment vertical="center"/>
    </xf>
    <xf numFmtId="0" fontId="5" fillId="2" borderId="0" xfId="5" applyFont="1" applyFill="1" applyBorder="1" applyAlignment="1" applyProtection="1">
      <protection locked="0"/>
    </xf>
    <xf numFmtId="0" fontId="6" fillId="2" borderId="0" xfId="5" applyFont="1" applyFill="1" applyBorder="1" applyAlignment="1" applyProtection="1">
      <protection locked="0"/>
    </xf>
    <xf numFmtId="0" fontId="6" fillId="3" borderId="1" xfId="5" applyFont="1" applyFill="1" applyBorder="1" applyAlignment="1" applyProtection="1">
      <alignment horizontal="center" vertical="center" wrapText="1"/>
      <protection locked="0"/>
    </xf>
    <xf numFmtId="0" fontId="6" fillId="0" borderId="1" xfId="5" applyFont="1" applyBorder="1" applyAlignment="1" applyProtection="1">
      <alignment vertical="center"/>
      <protection locked="0"/>
    </xf>
    <xf numFmtId="0" fontId="6" fillId="0" borderId="1" xfId="0" applyFont="1" applyBorder="1" applyAlignment="1">
      <alignment vertical="center"/>
    </xf>
    <xf numFmtId="0" fontId="6" fillId="0" borderId="21" xfId="5" applyFont="1" applyBorder="1" applyAlignment="1" applyProtection="1">
      <alignment vertical="center"/>
      <protection locked="0"/>
    </xf>
    <xf numFmtId="0" fontId="6" fillId="0" borderId="11" xfId="0" applyFont="1" applyBorder="1" applyAlignment="1">
      <alignment vertical="center"/>
    </xf>
    <xf numFmtId="0" fontId="6" fillId="3" borderId="7" xfId="5" applyFont="1" applyFill="1" applyBorder="1" applyAlignment="1" applyProtection="1">
      <alignment horizontal="center" vertical="center" wrapText="1"/>
      <protection locked="0"/>
    </xf>
    <xf numFmtId="0" fontId="6" fillId="3" borderId="7" xfId="5" applyFont="1" applyFill="1" applyBorder="1" applyAlignment="1" applyProtection="1">
      <alignment horizontal="center" vertical="center"/>
      <protection locked="0"/>
    </xf>
    <xf numFmtId="0" fontId="6" fillId="2" borderId="7" xfId="5" applyNumberFormat="1" applyFont="1" applyFill="1" applyBorder="1" applyAlignment="1" applyProtection="1">
      <alignment vertical="center"/>
      <protection locked="0"/>
    </xf>
    <xf numFmtId="0" fontId="6" fillId="0" borderId="1" xfId="5" applyFont="1" applyBorder="1" applyAlignment="1" applyProtection="1">
      <alignment vertical="center" wrapText="1"/>
      <protection locked="0"/>
    </xf>
    <xf numFmtId="0" fontId="6" fillId="0" borderId="11" xfId="5" applyFont="1" applyBorder="1" applyAlignment="1" applyProtection="1">
      <alignment vertical="center" wrapText="1"/>
      <protection locked="0"/>
    </xf>
    <xf numFmtId="0" fontId="6" fillId="3" borderId="7" xfId="5" applyFont="1" applyFill="1" applyBorder="1" applyAlignment="1" applyProtection="1">
      <alignment vertical="center"/>
      <protection locked="0"/>
    </xf>
    <xf numFmtId="0" fontId="6" fillId="0" borderId="11" xfId="5" applyFont="1" applyBorder="1" applyAlignment="1" applyProtection="1">
      <alignment vertical="center"/>
      <protection locked="0"/>
    </xf>
    <xf numFmtId="0" fontId="6" fillId="3" borderId="1" xfId="5" applyFont="1" applyFill="1" applyBorder="1" applyAlignment="1" applyProtection="1">
      <alignment vertical="center"/>
      <protection locked="0"/>
    </xf>
    <xf numFmtId="0" fontId="6" fillId="3" borderId="7" xfId="5" applyFont="1" applyFill="1" applyBorder="1" applyAlignment="1" applyProtection="1">
      <alignment horizontal="left" vertical="center"/>
      <protection locked="0"/>
    </xf>
    <xf numFmtId="0" fontId="6" fillId="0" borderId="7" xfId="0" applyFont="1" applyBorder="1" applyAlignment="1">
      <alignment vertical="center"/>
    </xf>
    <xf numFmtId="0" fontId="6" fillId="0" borderId="17" xfId="5" applyFont="1" applyBorder="1" applyAlignment="1" applyProtection="1">
      <alignment vertical="center"/>
      <protection locked="0"/>
    </xf>
    <xf numFmtId="0" fontId="6" fillId="0" borderId="8" xfId="5" applyFont="1" applyBorder="1" applyAlignment="1" applyProtection="1">
      <alignment vertical="center"/>
      <protection locked="0"/>
    </xf>
    <xf numFmtId="0" fontId="6" fillId="0" borderId="18" xfId="5" applyFont="1" applyBorder="1" applyAlignment="1" applyProtection="1">
      <alignment vertical="center"/>
      <protection locked="0"/>
    </xf>
    <xf numFmtId="0" fontId="6" fillId="0" borderId="1" xfId="5" applyFont="1" applyFill="1" applyBorder="1" applyAlignment="1" applyProtection="1">
      <alignment vertical="center" wrapText="1"/>
      <protection locked="0"/>
    </xf>
    <xf numFmtId="0" fontId="6" fillId="3" borderId="19" xfId="5" applyFont="1" applyFill="1" applyBorder="1" applyAlignment="1" applyProtection="1">
      <alignment vertical="center"/>
      <protection locked="0"/>
    </xf>
    <xf numFmtId="0" fontId="6" fillId="0" borderId="1" xfId="5" applyFont="1" applyBorder="1" applyAlignment="1" applyProtection="1">
      <alignment horizontal="left" vertical="center" wrapText="1"/>
      <protection locked="0"/>
    </xf>
    <xf numFmtId="0" fontId="6" fillId="0" borderId="1" xfId="0" applyFont="1" applyBorder="1" applyAlignment="1">
      <alignment vertical="center" wrapText="1"/>
    </xf>
    <xf numFmtId="0" fontId="6" fillId="3" borderId="7" xfId="0" applyFont="1" applyFill="1" applyBorder="1" applyAlignment="1">
      <alignment vertical="center"/>
    </xf>
    <xf numFmtId="0" fontId="6" fillId="0" borderId="22" xfId="5" applyFont="1" applyBorder="1" applyAlignment="1" applyProtection="1">
      <alignment vertical="center"/>
      <protection locked="0"/>
    </xf>
    <xf numFmtId="0" fontId="6" fillId="3" borderId="20" xfId="5" applyFont="1" applyFill="1" applyBorder="1" applyAlignment="1" applyProtection="1">
      <alignment vertical="center"/>
      <protection locked="0"/>
    </xf>
    <xf numFmtId="0" fontId="6" fillId="0" borderId="7" xfId="0" applyFont="1" applyFill="1" applyBorder="1" applyAlignment="1">
      <alignment vertical="center"/>
    </xf>
    <xf numFmtId="3" fontId="6" fillId="3" borderId="1" xfId="0" applyNumberFormat="1" applyFont="1" applyFill="1" applyBorder="1" applyAlignment="1">
      <alignment horizontal="right" vertical="center"/>
    </xf>
    <xf numFmtId="8" fontId="6" fillId="0" borderId="1" xfId="0" applyNumberFormat="1" applyFont="1" applyBorder="1" applyAlignment="1">
      <alignment horizontal="right" vertical="center"/>
    </xf>
    <xf numFmtId="0" fontId="5" fillId="0" borderId="1" xfId="0" applyFont="1" applyBorder="1" applyAlignment="1">
      <alignment vertical="center" wrapText="1"/>
    </xf>
    <xf numFmtId="3" fontId="6" fillId="0" borderId="1" xfId="0" applyNumberFormat="1" applyFont="1" applyBorder="1" applyAlignment="1">
      <alignment vertical="center"/>
    </xf>
    <xf numFmtId="0" fontId="26" fillId="0" borderId="0" xfId="2" applyFont="1" applyAlignment="1" applyProtection="1">
      <alignment horizontal="left"/>
    </xf>
    <xf numFmtId="0" fontId="6" fillId="0" borderId="0" xfId="0" applyFont="1" applyProtection="1"/>
    <xf numFmtId="0" fontId="6" fillId="0" borderId="0" xfId="0" applyFont="1" applyFill="1" applyBorder="1" applyProtection="1"/>
    <xf numFmtId="165" fontId="6" fillId="0" borderId="0" xfId="0" applyNumberFormat="1" applyFont="1" applyFill="1" applyProtection="1"/>
    <xf numFmtId="0" fontId="6" fillId="0" borderId="0" xfId="0" applyFont="1" applyFill="1" applyProtection="1"/>
    <xf numFmtId="0" fontId="5" fillId="0" borderId="0" xfId="0" applyFont="1" applyProtection="1"/>
    <xf numFmtId="0" fontId="5" fillId="0" borderId="0" xfId="0" applyFont="1" applyFill="1" applyProtection="1"/>
    <xf numFmtId="168" fontId="6" fillId="0" borderId="0" xfId="9" applyNumberFormat="1" applyFont="1"/>
    <xf numFmtId="168" fontId="6" fillId="0" borderId="0" xfId="0" applyNumberFormat="1" applyFont="1"/>
    <xf numFmtId="0" fontId="6" fillId="0" borderId="0" xfId="0" applyFont="1" applyAlignment="1">
      <alignment horizontal="center"/>
    </xf>
    <xf numFmtId="10" fontId="6" fillId="0" borderId="0" xfId="3" applyNumberFormat="1" applyFont="1" applyAlignment="1">
      <alignment horizontal="center"/>
    </xf>
    <xf numFmtId="10" fontId="6" fillId="0" borderId="0" xfId="0" applyNumberFormat="1" applyFont="1" applyAlignment="1">
      <alignment horizontal="center"/>
    </xf>
    <xf numFmtId="4" fontId="6" fillId="0" borderId="0" xfId="0" applyNumberFormat="1" applyFont="1"/>
    <xf numFmtId="0" fontId="6" fillId="0" borderId="0" xfId="0" applyFont="1" applyAlignment="1">
      <alignment horizontal="center" wrapText="1"/>
    </xf>
    <xf numFmtId="0" fontId="6" fillId="0" borderId="0" xfId="0" applyNumberFormat="1" applyFont="1" applyFill="1" applyBorder="1" applyAlignment="1" applyProtection="1">
      <alignment horizontal="right"/>
    </xf>
    <xf numFmtId="0" fontId="23" fillId="0" borderId="0" xfId="0" applyFont="1" applyAlignment="1"/>
    <xf numFmtId="170" fontId="6" fillId="0" borderId="0" xfId="0" applyNumberFormat="1" applyFont="1" applyAlignment="1"/>
    <xf numFmtId="0" fontId="21" fillId="0" borderId="0" xfId="0" applyFont="1" applyAlignment="1"/>
    <xf numFmtId="4" fontId="24" fillId="0" borderId="1" xfId="0" applyNumberFormat="1" applyFont="1" applyFill="1" applyBorder="1" applyProtection="1">
      <protection locked="0"/>
    </xf>
    <xf numFmtId="165" fontId="24" fillId="0" borderId="1" xfId="0" applyNumberFormat="1" applyFont="1" applyFill="1" applyBorder="1" applyProtection="1">
      <protection locked="0"/>
    </xf>
    <xf numFmtId="4" fontId="24" fillId="0" borderId="0" xfId="0" applyNumberFormat="1" applyFont="1" applyBorder="1" applyProtection="1">
      <protection locked="0"/>
    </xf>
    <xf numFmtId="4" fontId="27" fillId="0" borderId="0" xfId="0" applyNumberFormat="1" applyFont="1" applyBorder="1" applyProtection="1">
      <protection locked="0"/>
    </xf>
    <xf numFmtId="4" fontId="24" fillId="0" borderId="0" xfId="0" applyNumberFormat="1" applyFont="1" applyFill="1" applyProtection="1">
      <protection locked="0"/>
    </xf>
    <xf numFmtId="4" fontId="24" fillId="0" borderId="0" xfId="0" applyNumberFormat="1" applyFont="1" applyProtection="1">
      <protection locked="0"/>
    </xf>
    <xf numFmtId="4" fontId="24" fillId="0" borderId="0" xfId="0" applyNumberFormat="1" applyFont="1" applyAlignment="1" applyProtection="1">
      <alignment vertical="top"/>
      <protection locked="0"/>
    </xf>
    <xf numFmtId="4" fontId="24" fillId="0" borderId="0" xfId="0" applyNumberFormat="1" applyFont="1" applyBorder="1" applyAlignment="1" applyProtection="1">
      <alignment horizontal="center" vertical="center" wrapText="1"/>
      <protection locked="0"/>
    </xf>
    <xf numFmtId="4" fontId="24" fillId="0" borderId="0" xfId="0" applyNumberFormat="1" applyFont="1" applyFill="1" applyBorder="1" applyAlignment="1" applyProtection="1">
      <alignment vertical="top"/>
      <protection locked="0"/>
    </xf>
    <xf numFmtId="4" fontId="27" fillId="0" borderId="0" xfId="0" applyNumberFormat="1" applyFont="1" applyFill="1" applyBorder="1" applyAlignment="1" applyProtection="1">
      <alignment vertical="top"/>
      <protection locked="0"/>
    </xf>
    <xf numFmtId="4" fontId="24" fillId="0" borderId="1" xfId="0" applyNumberFormat="1" applyFont="1" applyFill="1" applyBorder="1" applyAlignment="1" applyProtection="1">
      <alignment horizontal="left" vertical="center" wrapText="1"/>
      <protection locked="0"/>
    </xf>
    <xf numFmtId="0" fontId="6" fillId="0" borderId="1" xfId="0" applyFont="1" applyBorder="1" applyAlignment="1">
      <alignment horizontal="left"/>
    </xf>
    <xf numFmtId="0" fontId="5" fillId="0" borderId="1" xfId="0" applyFont="1" applyBorder="1" applyAlignment="1" applyProtection="1">
      <alignment vertical="center"/>
    </xf>
    <xf numFmtId="165" fontId="6" fillId="0" borderId="1" xfId="0" applyNumberFormat="1" applyFont="1" applyFill="1" applyBorder="1" applyAlignment="1" applyProtection="1">
      <alignment horizontal="right" vertical="center"/>
    </xf>
    <xf numFmtId="165" fontId="6" fillId="0" borderId="1" xfId="0" applyNumberFormat="1" applyFont="1" applyBorder="1" applyAlignment="1" applyProtection="1">
      <alignment horizontal="right" vertical="center"/>
    </xf>
    <xf numFmtId="8" fontId="6" fillId="0" borderId="1" xfId="0" applyNumberFormat="1" applyFont="1" applyFill="1" applyBorder="1"/>
    <xf numFmtId="165" fontId="6" fillId="3" borderId="1" xfId="0" applyNumberFormat="1" applyFont="1" applyFill="1" applyBorder="1" applyAlignment="1">
      <alignment horizontal="right"/>
    </xf>
    <xf numFmtId="165" fontId="6" fillId="0" borderId="1" xfId="0" applyNumberFormat="1" applyFont="1" applyFill="1" applyBorder="1" applyAlignment="1">
      <alignment horizontal="right"/>
    </xf>
    <xf numFmtId="165" fontId="5" fillId="0" borderId="1" xfId="0" applyNumberFormat="1" applyFont="1" applyFill="1" applyBorder="1" applyAlignment="1">
      <alignment horizontal="right"/>
    </xf>
    <xf numFmtId="14" fontId="6" fillId="3" borderId="1" xfId="0" applyNumberFormat="1" applyFont="1" applyFill="1" applyBorder="1" applyAlignment="1">
      <alignment horizontal="right"/>
    </xf>
    <xf numFmtId="14" fontId="6" fillId="3" borderId="1" xfId="5" applyNumberFormat="1" applyFont="1" applyFill="1" applyBorder="1" applyAlignment="1">
      <alignment horizontal="right"/>
    </xf>
    <xf numFmtId="14" fontId="8" fillId="3" borderId="1" xfId="0" applyNumberFormat="1" applyFont="1" applyFill="1" applyBorder="1" applyAlignment="1">
      <alignment horizontal="right"/>
    </xf>
    <xf numFmtId="8" fontId="6" fillId="0" borderId="9" xfId="0" applyNumberFormat="1" applyFont="1" applyFill="1" applyBorder="1"/>
    <xf numFmtId="8" fontId="6" fillId="0" borderId="10" xfId="0" applyNumberFormat="1" applyFont="1" applyFill="1" applyBorder="1"/>
    <xf numFmtId="0" fontId="8" fillId="0" borderId="16" xfId="0" applyFont="1" applyBorder="1"/>
    <xf numFmtId="0" fontId="8" fillId="0" borderId="0" xfId="0" applyFont="1" applyBorder="1"/>
    <xf numFmtId="0" fontId="6" fillId="0" borderId="0" xfId="5" applyFont="1" applyBorder="1" applyAlignment="1">
      <alignment vertical="center" wrapText="1"/>
    </xf>
    <xf numFmtId="8" fontId="6" fillId="0" borderId="1" xfId="0" applyNumberFormat="1" applyFont="1" applyBorder="1"/>
    <xf numFmtId="0" fontId="0" fillId="0" borderId="10" xfId="0" applyBorder="1"/>
    <xf numFmtId="0" fontId="6" fillId="0" borderId="10" xfId="0" applyFont="1" applyBorder="1"/>
    <xf numFmtId="165" fontId="6" fillId="0" borderId="1" xfId="0" applyNumberFormat="1" applyFont="1" applyFill="1" applyBorder="1" applyAlignment="1" applyProtection="1">
      <alignment horizontal="right" vertical="center"/>
      <protection locked="0"/>
    </xf>
    <xf numFmtId="165" fontId="6" fillId="0" borderId="7" xfId="0" applyNumberFormat="1" applyFont="1" applyFill="1" applyBorder="1" applyAlignment="1" applyProtection="1">
      <alignment horizontal="right" vertical="center"/>
    </xf>
    <xf numFmtId="0" fontId="17" fillId="0" borderId="0" xfId="5" applyFont="1" applyAlignment="1">
      <alignment horizontal="center"/>
    </xf>
    <xf numFmtId="0" fontId="8" fillId="0" borderId="0" xfId="5" applyFont="1" applyAlignment="1">
      <alignment wrapText="1"/>
    </xf>
    <xf numFmtId="0" fontId="6" fillId="0" borderId="0" xfId="5" applyFont="1" applyAlignment="1">
      <alignment horizontal="left" vertical="center"/>
    </xf>
    <xf numFmtId="0" fontId="9" fillId="0" borderId="1" xfId="5" applyFont="1" applyBorder="1" applyAlignment="1">
      <alignment horizontal="center" vertical="center" wrapText="1"/>
    </xf>
    <xf numFmtId="0" fontId="6" fillId="0" borderId="1" xfId="5" applyFont="1" applyBorder="1" applyAlignment="1">
      <alignment horizontal="left" vertical="center"/>
    </xf>
    <xf numFmtId="0" fontId="6" fillId="0" borderId="13" xfId="5" applyFont="1" applyBorder="1"/>
    <xf numFmtId="165" fontId="6" fillId="0" borderId="13" xfId="5" applyNumberFormat="1" applyFont="1" applyBorder="1"/>
    <xf numFmtId="165" fontId="5" fillId="0" borderId="1" xfId="0" applyNumberFormat="1" applyFont="1" applyBorder="1" applyAlignment="1" applyProtection="1">
      <alignment vertical="center"/>
    </xf>
    <xf numFmtId="165" fontId="5" fillId="0" borderId="1" xfId="0" applyNumberFormat="1" applyFont="1" applyBorder="1" applyAlignment="1" applyProtection="1">
      <alignment vertical="center" wrapText="1"/>
    </xf>
    <xf numFmtId="165" fontId="5" fillId="4" borderId="1" xfId="0" applyNumberFormat="1" applyFont="1" applyFill="1" applyBorder="1" applyAlignment="1" applyProtection="1">
      <alignment vertical="center"/>
    </xf>
    <xf numFmtId="0" fontId="5" fillId="0" borderId="1" xfId="5" applyFont="1" applyBorder="1"/>
    <xf numFmtId="4" fontId="25" fillId="0" borderId="0" xfId="0" applyNumberFormat="1" applyFont="1" applyFill="1" applyAlignment="1" applyProtection="1">
      <alignment horizontal="left"/>
      <protection locked="0"/>
    </xf>
    <xf numFmtId="165" fontId="24" fillId="0" borderId="12" xfId="0" applyNumberFormat="1" applyFont="1" applyFill="1" applyBorder="1" applyProtection="1">
      <protection locked="0"/>
    </xf>
    <xf numFmtId="165" fontId="5" fillId="0" borderId="1" xfId="0" applyNumberFormat="1" applyFont="1" applyBorder="1" applyAlignment="1">
      <alignment horizontal="right" vertical="center"/>
    </xf>
    <xf numFmtId="165" fontId="6" fillId="3" borderId="1" xfId="5" applyNumberFormat="1" applyFont="1" applyFill="1" applyBorder="1" applyAlignment="1">
      <alignment horizontal="right" wrapText="1"/>
    </xf>
    <xf numFmtId="165" fontId="6" fillId="3" borderId="1" xfId="5" applyNumberFormat="1" applyFont="1" applyFill="1" applyBorder="1" applyAlignment="1">
      <alignment horizontal="right"/>
    </xf>
    <xf numFmtId="0" fontId="2" fillId="0" borderId="0" xfId="5"/>
    <xf numFmtId="0" fontId="11" fillId="0" borderId="0" xfId="5" applyFont="1" applyBorder="1" applyAlignment="1" applyProtection="1">
      <alignment wrapText="1"/>
      <protection locked="0"/>
    </xf>
    <xf numFmtId="0" fontId="22" fillId="0" borderId="0" xfId="5" applyFont="1"/>
    <xf numFmtId="0" fontId="22" fillId="0" borderId="0" xfId="5" applyFont="1" applyFill="1"/>
    <xf numFmtId="0" fontId="6" fillId="0" borderId="1" xfId="5" applyFont="1" applyFill="1" applyBorder="1"/>
    <xf numFmtId="0" fontId="6" fillId="0" borderId="1" xfId="5" applyFont="1" applyFill="1" applyBorder="1" applyAlignment="1">
      <alignment horizontal="center" vertical="center"/>
    </xf>
    <xf numFmtId="1" fontId="6" fillId="0" borderId="6" xfId="0" applyNumberFormat="1" applyFont="1" applyBorder="1" applyAlignment="1">
      <alignment vertical="center"/>
    </xf>
    <xf numFmtId="0" fontId="6" fillId="0" borderId="1" xfId="0" applyFont="1" applyBorder="1" applyAlignment="1">
      <alignment wrapText="1"/>
    </xf>
    <xf numFmtId="0" fontId="6" fillId="0" borderId="0" xfId="0" applyFont="1" applyAlignment="1">
      <alignment horizontal="right" vertical="center"/>
    </xf>
    <xf numFmtId="0" fontId="6" fillId="0" borderId="1" xfId="0" applyFont="1" applyBorder="1" applyAlignment="1">
      <alignment horizontal="right" vertical="center"/>
    </xf>
    <xf numFmtId="0" fontId="6" fillId="3" borderId="1" xfId="0" applyFont="1" applyFill="1" applyBorder="1" applyAlignment="1">
      <alignment vertical="center"/>
    </xf>
    <xf numFmtId="0" fontId="5" fillId="0" borderId="0" xfId="0" applyFont="1" applyBorder="1" applyAlignment="1" applyProtection="1">
      <alignment vertical="center"/>
    </xf>
    <xf numFmtId="0" fontId="5" fillId="0" borderId="0" xfId="0" applyFont="1"/>
    <xf numFmtId="2" fontId="5" fillId="0" borderId="1" xfId="0" applyNumberFormat="1" applyFont="1" applyBorder="1" applyAlignment="1">
      <alignment vertical="center" wrapText="1"/>
    </xf>
    <xf numFmtId="0" fontId="6" fillId="0" borderId="1" xfId="0" applyFont="1" applyFill="1" applyBorder="1" applyAlignment="1">
      <alignment horizontal="center"/>
    </xf>
    <xf numFmtId="0" fontId="6" fillId="0" borderId="1" xfId="0" applyFont="1" applyFill="1" applyBorder="1"/>
    <xf numFmtId="0" fontId="6" fillId="0" borderId="1" xfId="0" applyFont="1" applyFill="1" applyBorder="1" applyAlignment="1">
      <alignment wrapText="1"/>
    </xf>
    <xf numFmtId="0" fontId="5" fillId="0" borderId="0" xfId="2" applyFont="1" applyAlignment="1" applyProtection="1">
      <alignment horizontal="left"/>
    </xf>
    <xf numFmtId="0" fontId="6" fillId="0" borderId="0" xfId="0" applyFont="1" applyBorder="1" applyAlignment="1" applyProtection="1">
      <alignment vertical="center"/>
    </xf>
    <xf numFmtId="165" fontId="6" fillId="0" borderId="0" xfId="0" applyNumberFormat="1" applyFont="1" applyBorder="1" applyAlignment="1" applyProtection="1">
      <alignment horizontal="right" vertical="center"/>
    </xf>
    <xf numFmtId="165" fontId="6" fillId="0" borderId="32" xfId="0" applyNumberFormat="1" applyFont="1" applyBorder="1" applyAlignment="1" applyProtection="1">
      <alignment horizontal="right" vertical="center"/>
    </xf>
    <xf numFmtId="0" fontId="6" fillId="0" borderId="0" xfId="0" applyFont="1" applyBorder="1" applyProtection="1"/>
    <xf numFmtId="165" fontId="6" fillId="0" borderId="0" xfId="0" applyNumberFormat="1" applyFont="1" applyFill="1" applyBorder="1" applyProtection="1"/>
    <xf numFmtId="0" fontId="6" fillId="0" borderId="28" xfId="0" applyFont="1" applyBorder="1" applyProtection="1"/>
    <xf numFmtId="0" fontId="6" fillId="0" borderId="32" xfId="0" applyFont="1" applyBorder="1" applyProtection="1"/>
    <xf numFmtId="165" fontId="5" fillId="0" borderId="28" xfId="0" applyNumberFormat="1" applyFont="1" applyBorder="1" applyAlignment="1" applyProtection="1">
      <alignment horizontal="right" vertical="center"/>
    </xf>
    <xf numFmtId="165" fontId="24" fillId="3" borderId="1" xfId="0" applyNumberFormat="1" applyFont="1" applyFill="1" applyBorder="1" applyProtection="1">
      <protection locked="0"/>
    </xf>
    <xf numFmtId="165" fontId="24" fillId="3" borderId="2" xfId="0" applyNumberFormat="1" applyFont="1" applyFill="1" applyBorder="1" applyProtection="1">
      <protection locked="0"/>
    </xf>
    <xf numFmtId="0" fontId="12" fillId="0" borderId="0" xfId="11" applyFont="1" applyFill="1"/>
    <xf numFmtId="0" fontId="12" fillId="0" borderId="0" xfId="11" applyFont="1" applyFill="1" applyAlignment="1">
      <alignment horizontal="right"/>
    </xf>
    <xf numFmtId="0" fontId="24" fillId="3" borderId="7" xfId="0" applyFont="1" applyFill="1" applyBorder="1" applyAlignment="1">
      <alignment vertical="center"/>
    </xf>
    <xf numFmtId="0" fontId="24" fillId="3" borderId="7" xfId="0" applyFont="1" applyFill="1" applyBorder="1" applyAlignment="1">
      <alignment horizontal="right" vertical="center"/>
    </xf>
    <xf numFmtId="0" fontId="6" fillId="0" borderId="11" xfId="0" applyFont="1" applyBorder="1" applyAlignment="1">
      <alignment horizontal="right" vertical="center"/>
    </xf>
    <xf numFmtId="0" fontId="6" fillId="0" borderId="1" xfId="5" applyFont="1" applyFill="1" applyBorder="1" applyAlignment="1" applyProtection="1">
      <alignment horizontal="right" vertical="center"/>
      <protection locked="0"/>
    </xf>
    <xf numFmtId="0" fontId="6" fillId="0" borderId="11" xfId="5" applyFont="1" applyFill="1" applyBorder="1" applyAlignment="1" applyProtection="1">
      <alignment horizontal="right" vertical="center"/>
      <protection locked="0"/>
    </xf>
    <xf numFmtId="10" fontId="6" fillId="3" borderId="1" xfId="3" applyNumberFormat="1" applyFont="1" applyFill="1" applyBorder="1" applyAlignment="1" applyProtection="1">
      <alignment horizontal="right" vertical="center"/>
      <protection locked="0"/>
    </xf>
    <xf numFmtId="10" fontId="6" fillId="3" borderId="11" xfId="3" applyNumberFormat="1" applyFont="1" applyFill="1" applyBorder="1" applyAlignment="1" applyProtection="1">
      <alignment horizontal="right" vertical="center"/>
      <protection locked="0"/>
    </xf>
    <xf numFmtId="10" fontId="6" fillId="0" borderId="0" xfId="3" applyNumberFormat="1" applyFont="1" applyFill="1" applyBorder="1" applyAlignment="1" applyProtection="1">
      <alignment horizontal="right" vertical="center"/>
      <protection locked="0"/>
    </xf>
    <xf numFmtId="0" fontId="6" fillId="0" borderId="24" xfId="0" applyFont="1" applyBorder="1" applyAlignment="1">
      <alignment vertical="center"/>
    </xf>
    <xf numFmtId="0" fontId="6" fillId="0" borderId="17" xfId="0" applyFont="1" applyBorder="1" applyAlignment="1">
      <alignment horizontal="right" vertical="center"/>
    </xf>
    <xf numFmtId="0" fontId="6" fillId="0" borderId="26" xfId="0" applyFont="1" applyBorder="1" applyAlignment="1">
      <alignment horizontal="right" vertical="center"/>
    </xf>
    <xf numFmtId="8" fontId="6" fillId="0" borderId="1" xfId="0" applyNumberFormat="1" applyFont="1" applyFill="1" applyBorder="1" applyAlignment="1">
      <alignment horizontal="right" vertical="center"/>
    </xf>
    <xf numFmtId="10" fontId="24" fillId="0" borderId="1" xfId="0" applyNumberFormat="1" applyFont="1" applyFill="1" applyBorder="1" applyAlignment="1">
      <alignment vertical="center"/>
    </xf>
    <xf numFmtId="0" fontId="25"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165" fontId="24" fillId="0" borderId="1" xfId="0" applyNumberFormat="1" applyFont="1" applyFill="1" applyBorder="1"/>
    <xf numFmtId="165" fontId="24" fillId="0" borderId="1" xfId="0" applyNumberFormat="1" applyFont="1" applyBorder="1"/>
    <xf numFmtId="10" fontId="24" fillId="0" borderId="1" xfId="0" applyNumberFormat="1" applyFont="1" applyBorder="1" applyProtection="1"/>
    <xf numFmtId="10" fontId="24" fillId="0" borderId="1" xfId="0" applyNumberFormat="1" applyFont="1" applyFill="1" applyBorder="1" applyProtection="1"/>
    <xf numFmtId="0" fontId="32" fillId="0" borderId="0" xfId="0" applyFont="1"/>
    <xf numFmtId="4" fontId="24" fillId="0" borderId="1" xfId="0" applyNumberFormat="1" applyFont="1" applyFill="1" applyBorder="1" applyAlignment="1" applyProtection="1">
      <alignment vertical="center"/>
      <protection locked="0"/>
    </xf>
    <xf numFmtId="0" fontId="24" fillId="0" borderId="1" xfId="0" applyFont="1" applyFill="1" applyBorder="1" applyAlignment="1" applyProtection="1">
      <alignment horizontal="left" vertical="center" wrapText="1"/>
      <protection locked="0"/>
    </xf>
    <xf numFmtId="0" fontId="34" fillId="0" borderId="0" xfId="14" applyFont="1"/>
    <xf numFmtId="165" fontId="34" fillId="0" borderId="0" xfId="14" applyNumberFormat="1" applyFont="1"/>
    <xf numFmtId="0" fontId="6" fillId="0" borderId="0" xfId="7" quotePrefix="1" applyFont="1"/>
    <xf numFmtId="174" fontId="6" fillId="0" borderId="0" xfId="7" applyNumberFormat="1" applyFont="1" applyAlignment="1">
      <alignment horizontal="center"/>
    </xf>
    <xf numFmtId="0" fontId="6" fillId="0" borderId="0" xfId="7" applyFont="1"/>
    <xf numFmtId="0" fontId="6" fillId="3" borderId="1" xfId="5" applyFont="1" applyFill="1" applyBorder="1" applyAlignment="1" applyProtection="1">
      <alignment horizontal="left" vertical="center"/>
      <protection locked="0"/>
    </xf>
    <xf numFmtId="165" fontId="5" fillId="0" borderId="1" xfId="0" applyNumberFormat="1" applyFont="1" applyBorder="1" applyProtection="1"/>
    <xf numFmtId="0" fontId="6" fillId="0" borderId="1" xfId="0" applyFont="1" applyBorder="1" applyAlignment="1" applyProtection="1">
      <alignment horizontal="left" vertical="center"/>
    </xf>
    <xf numFmtId="0" fontId="6" fillId="0" borderId="1" xfId="0" applyFont="1" applyBorder="1" applyAlignment="1" applyProtection="1">
      <alignment vertical="center"/>
    </xf>
    <xf numFmtId="0" fontId="5" fillId="0" borderId="1" xfId="0" applyFont="1" applyBorder="1" applyAlignment="1" applyProtection="1">
      <alignment vertical="center" wrapText="1"/>
    </xf>
    <xf numFmtId="0" fontId="5" fillId="0" borderId="1" xfId="0" applyFont="1" applyFill="1" applyBorder="1" applyAlignment="1" applyProtection="1">
      <alignment vertical="center"/>
    </xf>
    <xf numFmtId="0" fontId="5" fillId="4" borderId="1" xfId="0" applyFont="1" applyFill="1" applyBorder="1" applyAlignment="1" applyProtection="1">
      <alignment vertical="center"/>
    </xf>
    <xf numFmtId="167" fontId="6" fillId="0" borderId="1" xfId="0" applyNumberFormat="1" applyFont="1" applyBorder="1" applyAlignment="1" applyProtection="1">
      <alignment horizontal="left" vertical="center" wrapText="1"/>
    </xf>
    <xf numFmtId="165" fontId="6" fillId="2" borderId="1" xfId="0" applyNumberFormat="1" applyFont="1" applyFill="1" applyBorder="1" applyAlignment="1" applyProtection="1">
      <alignment horizontal="right" vertical="center"/>
      <protection locked="0"/>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65" fontId="6" fillId="4" borderId="4" xfId="0" applyNumberFormat="1"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2" xfId="0" applyFont="1" applyFill="1" applyBorder="1" applyAlignment="1" applyProtection="1">
      <alignment vertical="center"/>
    </xf>
    <xf numFmtId="0" fontId="6" fillId="4" borderId="2" xfId="0" applyFont="1" applyFill="1" applyBorder="1" applyProtection="1"/>
    <xf numFmtId="165" fontId="5" fillId="4" borderId="7" xfId="0" applyNumberFormat="1" applyFont="1" applyFill="1" applyBorder="1" applyAlignment="1" applyProtection="1">
      <alignment vertical="center"/>
    </xf>
    <xf numFmtId="0" fontId="6" fillId="0" borderId="2" xfId="0" applyFont="1" applyBorder="1" applyAlignment="1" applyProtection="1">
      <alignment horizontal="center" vertical="center" wrapText="1"/>
    </xf>
    <xf numFmtId="0" fontId="5" fillId="0" borderId="34" xfId="0" applyFont="1" applyBorder="1" applyAlignment="1" applyProtection="1">
      <alignment vertical="center"/>
    </xf>
    <xf numFmtId="0" fontId="6" fillId="0" borderId="23" xfId="0" applyFont="1" applyBorder="1" applyAlignment="1" applyProtection="1">
      <alignment vertical="center"/>
    </xf>
    <xf numFmtId="165" fontId="6" fillId="0" borderId="23" xfId="0" applyNumberFormat="1" applyFont="1" applyBorder="1" applyAlignment="1" applyProtection="1">
      <alignment horizontal="right" vertical="center"/>
    </xf>
    <xf numFmtId="165" fontId="6" fillId="0" borderId="23" xfId="0" applyNumberFormat="1" applyFont="1" applyFill="1" applyBorder="1" applyAlignment="1" applyProtection="1">
      <alignment horizontal="right" vertical="center"/>
    </xf>
    <xf numFmtId="165" fontId="6" fillId="0" borderId="15" xfId="0" applyNumberFormat="1" applyFont="1" applyFill="1" applyBorder="1" applyAlignment="1" applyProtection="1">
      <alignment horizontal="right" vertical="center"/>
    </xf>
    <xf numFmtId="0" fontId="12" fillId="3" borderId="1" xfId="5" applyFont="1" applyFill="1" applyBorder="1"/>
    <xf numFmtId="0" fontId="5" fillId="0" borderId="1" xfId="5" applyFont="1" applyBorder="1" applyAlignment="1">
      <alignment horizontal="right"/>
    </xf>
    <xf numFmtId="165" fontId="5" fillId="0" borderId="1" xfId="5" applyNumberFormat="1" applyFont="1" applyBorder="1"/>
    <xf numFmtId="0" fontId="6" fillId="0" borderId="1" xfId="5"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 applyFont="1" applyBorder="1" applyAlignment="1" applyProtection="1">
      <alignment horizontal="left" vertical="center"/>
      <protection locked="0"/>
    </xf>
    <xf numFmtId="165" fontId="6" fillId="0" borderId="1" xfId="5" applyNumberFormat="1" applyFont="1" applyFill="1" applyBorder="1" applyAlignment="1" applyProtection="1">
      <alignment horizontal="right" vertical="center"/>
      <protection locked="0"/>
    </xf>
    <xf numFmtId="0" fontId="6" fillId="0" borderId="1" xfId="5" applyFont="1" applyFill="1" applyBorder="1" applyProtection="1">
      <protection locked="0"/>
    </xf>
    <xf numFmtId="165" fontId="6" fillId="0" borderId="1" xfId="5" applyNumberFormat="1" applyFont="1" applyFill="1" applyBorder="1" applyProtection="1">
      <protection locked="0"/>
    </xf>
    <xf numFmtId="165" fontId="6" fillId="0" borderId="1" xfId="5" applyNumberFormat="1" applyFont="1" applyFill="1" applyBorder="1" applyAlignment="1" applyProtection="1">
      <alignment horizontal="right"/>
      <protection locked="0"/>
    </xf>
    <xf numFmtId="165" fontId="6" fillId="0" borderId="1" xfId="5" applyNumberFormat="1" applyFont="1" applyFill="1" applyBorder="1" applyAlignment="1">
      <alignment horizontal="right"/>
    </xf>
    <xf numFmtId="0" fontId="8" fillId="0" borderId="27" xfId="0" applyFont="1" applyBorder="1" applyAlignment="1" applyProtection="1">
      <alignment vertical="center"/>
    </xf>
    <xf numFmtId="0" fontId="8" fillId="0" borderId="28" xfId="0" applyFont="1" applyBorder="1" applyAlignment="1" applyProtection="1">
      <alignment vertical="center"/>
    </xf>
    <xf numFmtId="0" fontId="5" fillId="0" borderId="29" xfId="0" applyFont="1" applyBorder="1" applyAlignment="1" applyProtection="1">
      <alignment horizontal="right"/>
    </xf>
    <xf numFmtId="165" fontId="6" fillId="0" borderId="30" xfId="0" applyNumberFormat="1" applyFont="1" applyBorder="1" applyProtection="1"/>
    <xf numFmtId="165" fontId="6" fillId="0" borderId="33" xfId="0" applyNumberFormat="1" applyFont="1" applyBorder="1" applyProtection="1"/>
    <xf numFmtId="0" fontId="8" fillId="0" borderId="0" xfId="5" applyFont="1" applyFill="1" applyBorder="1" applyAlignment="1">
      <alignment vertical="center" wrapText="1"/>
    </xf>
    <xf numFmtId="0" fontId="6" fillId="0" borderId="1"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1" xfId="5" applyFont="1" applyFill="1" applyBorder="1" applyAlignment="1">
      <alignment horizontal="left"/>
    </xf>
    <xf numFmtId="0" fontId="6" fillId="0" borderId="1" xfId="5" applyFont="1" applyBorder="1" applyAlignment="1">
      <alignment horizontal="center" vertical="center"/>
    </xf>
    <xf numFmtId="0" fontId="6" fillId="0" borderId="1" xfId="5" applyFont="1" applyBorder="1" applyProtection="1">
      <protection locked="0"/>
    </xf>
    <xf numFmtId="0" fontId="6" fillId="0" borderId="1" xfId="5" applyFont="1" applyBorder="1" applyAlignment="1" applyProtection="1">
      <alignment horizontal="center" vertical="center"/>
      <protection locked="0"/>
    </xf>
    <xf numFmtId="0" fontId="6" fillId="0" borderId="1" xfId="5" applyFont="1" applyFill="1" applyBorder="1" applyAlignment="1" applyProtection="1">
      <alignment horizontal="center" vertical="center"/>
      <protection locked="0"/>
    </xf>
    <xf numFmtId="4" fontId="24" fillId="0" borderId="1" xfId="0" applyNumberFormat="1"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6" fillId="4" borderId="4" xfId="0" applyFont="1" applyFill="1" applyBorder="1" applyAlignment="1" applyProtection="1">
      <alignment vertical="center" wrapText="1"/>
    </xf>
    <xf numFmtId="0" fontId="6" fillId="0" borderId="1" xfId="7" applyFont="1" applyBorder="1" applyAlignment="1">
      <alignment horizontal="center" vertical="center"/>
    </xf>
    <xf numFmtId="0" fontId="6" fillId="0" borderId="1" xfId="7" applyFont="1" applyBorder="1" applyAlignment="1">
      <alignment horizontal="center"/>
    </xf>
    <xf numFmtId="0" fontId="6" fillId="0" borderId="1" xfId="7" applyFont="1" applyBorder="1" applyAlignment="1">
      <alignment horizontal="center" vertical="top" wrapText="1"/>
    </xf>
    <xf numFmtId="10" fontId="6" fillId="0" borderId="1" xfId="17" applyNumberFormat="1" applyFont="1" applyBorder="1" applyAlignment="1">
      <alignment horizontal="center"/>
    </xf>
    <xf numFmtId="0" fontId="6" fillId="0" borderId="1" xfId="0" applyFont="1" applyBorder="1" applyAlignment="1">
      <alignment horizontal="center"/>
    </xf>
    <xf numFmtId="0" fontId="6" fillId="0" borderId="1" xfId="5" applyFont="1" applyBorder="1" applyAlignment="1">
      <alignment horizontal="center"/>
    </xf>
    <xf numFmtId="0" fontId="24" fillId="0" borderId="0" xfId="14" applyFont="1"/>
    <xf numFmtId="43" fontId="6" fillId="0" borderId="1" xfId="15" applyFont="1" applyBorder="1" applyAlignment="1" applyProtection="1">
      <alignment horizontal="center" vertical="center" wrapText="1"/>
    </xf>
    <xf numFmtId="0" fontId="6" fillId="0" borderId="1" xfId="13" applyFont="1" applyBorder="1" applyAlignment="1" applyProtection="1">
      <alignment horizontal="center" vertical="center"/>
    </xf>
    <xf numFmtId="171" fontId="6" fillId="0" borderId="1" xfId="13" applyNumberFormat="1" applyFont="1" applyBorder="1" applyAlignment="1" applyProtection="1">
      <alignment horizontal="center"/>
    </xf>
    <xf numFmtId="0" fontId="6" fillId="0" borderId="1" xfId="13" applyFont="1" applyFill="1" applyBorder="1" applyAlignment="1" applyProtection="1">
      <alignment horizontal="center" vertical="center"/>
    </xf>
    <xf numFmtId="173" fontId="6" fillId="0" borderId="1" xfId="13" applyNumberFormat="1" applyFont="1" applyBorder="1" applyAlignment="1" applyProtection="1">
      <alignment horizontal="center"/>
    </xf>
    <xf numFmtId="0" fontId="6" fillId="0" borderId="0" xfId="11" applyFont="1" applyFill="1"/>
    <xf numFmtId="0" fontId="6" fillId="0" borderId="0" xfId="11" applyFont="1" applyFill="1" applyAlignment="1">
      <alignment horizontal="right"/>
    </xf>
    <xf numFmtId="0" fontId="6" fillId="0" borderId="1" xfId="7" applyFont="1" applyFill="1" applyBorder="1" applyAlignment="1">
      <alignment horizontal="center" vertical="center"/>
    </xf>
    <xf numFmtId="0" fontId="6" fillId="0" borderId="1" xfId="7" applyFont="1" applyBorder="1" applyAlignment="1">
      <alignment horizontal="center" vertical="center" wrapText="1"/>
    </xf>
    <xf numFmtId="43" fontId="6" fillId="6" borderId="1" xfId="15" applyFont="1" applyFill="1" applyBorder="1" applyAlignment="1" applyProtection="1">
      <alignment horizontal="center" vertical="center" wrapText="1"/>
    </xf>
    <xf numFmtId="43" fontId="6" fillId="7" borderId="1" xfId="15" applyFont="1" applyFill="1" applyBorder="1" applyAlignment="1" applyProtection="1">
      <alignment horizontal="center" vertical="center" wrapText="1"/>
    </xf>
    <xf numFmtId="10" fontId="6" fillId="0" borderId="1" xfId="7" applyNumberFormat="1" applyFont="1" applyBorder="1" applyAlignment="1">
      <alignment horizontal="center"/>
    </xf>
    <xf numFmtId="171" fontId="6" fillId="0" borderId="0" xfId="13" applyNumberFormat="1" applyFont="1" applyBorder="1" applyAlignment="1" applyProtection="1">
      <alignment horizontal="center"/>
    </xf>
    <xf numFmtId="0" fontId="6" fillId="0" borderId="0" xfId="13" applyFont="1" applyFill="1" applyBorder="1" applyAlignment="1" applyProtection="1">
      <alignment horizontal="center" vertical="center"/>
    </xf>
    <xf numFmtId="172" fontId="6" fillId="0" borderId="0" xfId="13" applyNumberFormat="1" applyFont="1" applyBorder="1" applyAlignment="1" applyProtection="1">
      <alignment vertical="center"/>
    </xf>
    <xf numFmtId="0" fontId="35" fillId="0" borderId="0" xfId="13" applyFont="1" applyBorder="1"/>
    <xf numFmtId="9" fontId="1" fillId="0" borderId="0" xfId="16" applyFont="1" applyFill="1" applyBorder="1" applyAlignment="1" applyProtection="1">
      <alignment horizontal="center"/>
    </xf>
    <xf numFmtId="0" fontId="24" fillId="0" borderId="0" xfId="14" applyFont="1" applyFill="1" applyBorder="1"/>
    <xf numFmtId="0" fontId="6" fillId="0" borderId="0" xfId="13" applyFont="1" applyFill="1" applyBorder="1" applyAlignment="1" applyProtection="1">
      <alignment wrapText="1"/>
    </xf>
    <xf numFmtId="43" fontId="6" fillId="0" borderId="0" xfId="15" applyFont="1" applyFill="1" applyBorder="1" applyAlignment="1" applyProtection="1">
      <alignment horizontal="center" vertical="center" wrapText="1"/>
    </xf>
    <xf numFmtId="9" fontId="6" fillId="0" borderId="0" xfId="16" applyFont="1" applyFill="1" applyBorder="1" applyAlignment="1" applyProtection="1">
      <alignment horizontal="center"/>
    </xf>
    <xf numFmtId="0" fontId="12" fillId="0" borderId="0" xfId="13" applyFont="1" applyFill="1" applyBorder="1" applyAlignment="1" applyProtection="1">
      <alignment wrapText="1"/>
    </xf>
    <xf numFmtId="0" fontId="35" fillId="0" borderId="0" xfId="13" applyFont="1" applyFill="1" applyBorder="1" applyAlignment="1">
      <alignment wrapText="1"/>
    </xf>
    <xf numFmtId="0" fontId="35" fillId="0" borderId="0" xfId="13" applyFont="1" applyFill="1" applyBorder="1"/>
    <xf numFmtId="0" fontId="34" fillId="0" borderId="0" xfId="14" applyFont="1" applyFill="1" applyBorder="1"/>
    <xf numFmtId="0" fontId="31" fillId="0" borderId="0" xfId="13" applyFont="1" applyAlignment="1" applyProtection="1">
      <alignment vertical="top"/>
    </xf>
    <xf numFmtId="0" fontId="6" fillId="0" borderId="5" xfId="13" applyFont="1" applyBorder="1" applyAlignment="1" applyProtection="1">
      <alignment horizontal="center" vertical="center" wrapText="1"/>
    </xf>
    <xf numFmtId="0" fontId="6" fillId="0" borderId="9" xfId="13" applyFont="1" applyBorder="1" applyAlignment="1" applyProtection="1">
      <alignment horizontal="center" vertical="center" wrapText="1"/>
    </xf>
    <xf numFmtId="9" fontId="6" fillId="7" borderId="1" xfId="3" applyFont="1" applyFill="1" applyBorder="1" applyAlignment="1" applyProtection="1">
      <alignment horizontal="center"/>
    </xf>
    <xf numFmtId="9" fontId="6" fillId="6" borderId="1" xfId="3" applyFont="1" applyFill="1" applyBorder="1" applyAlignment="1" applyProtection="1">
      <alignment horizontal="center"/>
    </xf>
    <xf numFmtId="9" fontId="6" fillId="8" borderId="1" xfId="3" applyFont="1" applyFill="1" applyBorder="1" applyAlignment="1" applyProtection="1">
      <alignment horizontal="center"/>
    </xf>
    <xf numFmtId="9" fontId="6" fillId="4" borderId="1" xfId="3" applyFont="1" applyFill="1" applyBorder="1" applyAlignment="1" applyProtection="1">
      <alignment horizontal="center"/>
    </xf>
    <xf numFmtId="9" fontId="6" fillId="4" borderId="1" xfId="16" applyFont="1" applyFill="1" applyBorder="1" applyAlignment="1" applyProtection="1">
      <alignment horizontal="center"/>
    </xf>
    <xf numFmtId="10" fontId="6" fillId="0" borderId="0" xfId="7" applyNumberFormat="1" applyFont="1" applyBorder="1" applyAlignment="1">
      <alignment horizontal="center"/>
    </xf>
    <xf numFmtId="10" fontId="6" fillId="0" borderId="0" xfId="17" applyNumberFormat="1" applyFont="1" applyBorder="1" applyAlignment="1">
      <alignment horizontal="center"/>
    </xf>
    <xf numFmtId="0" fontId="12" fillId="0" borderId="0" xfId="11" applyFont="1" applyFill="1" applyBorder="1"/>
    <xf numFmtId="10" fontId="6" fillId="0" borderId="0" xfId="7" applyNumberFormat="1" applyFont="1" applyFill="1" applyBorder="1" applyAlignment="1">
      <alignment horizontal="center"/>
    </xf>
    <xf numFmtId="0" fontId="6" fillId="0" borderId="0" xfId="11" applyFont="1" applyFill="1" applyBorder="1" applyAlignment="1">
      <alignment horizontal="center"/>
    </xf>
    <xf numFmtId="43" fontId="6" fillId="8" borderId="1" xfId="15" applyFont="1" applyFill="1" applyBorder="1" applyAlignment="1" applyProtection="1">
      <alignment horizontal="center" vertical="center" wrapText="1"/>
    </xf>
    <xf numFmtId="43" fontId="6" fillId="4" borderId="1" xfId="15" applyFont="1" applyFill="1" applyBorder="1" applyAlignment="1" applyProtection="1">
      <alignment horizontal="center" vertical="center" wrapText="1"/>
    </xf>
    <xf numFmtId="0" fontId="6" fillId="0" borderId="6" xfId="7" applyFont="1" applyFill="1" applyBorder="1" applyAlignment="1">
      <alignment horizontal="center" vertical="center"/>
    </xf>
    <xf numFmtId="10" fontId="6" fillId="0" borderId="6" xfId="7" applyNumberFormat="1" applyFont="1" applyBorder="1" applyAlignment="1">
      <alignment horizontal="center"/>
    </xf>
    <xf numFmtId="10" fontId="6" fillId="0" borderId="1" xfId="7" applyNumberFormat="1" applyFont="1" applyBorder="1" applyAlignment="1">
      <alignment horizontal="center" vertical="center"/>
    </xf>
    <xf numFmtId="10" fontId="24" fillId="0" borderId="0" xfId="0" applyNumberFormat="1" applyFont="1" applyFill="1" applyBorder="1" applyAlignment="1">
      <alignment horizontal="center"/>
    </xf>
    <xf numFmtId="10" fontId="24" fillId="0" borderId="1" xfId="0" applyNumberFormat="1" applyFont="1" applyBorder="1" applyAlignment="1">
      <alignment horizontal="center"/>
    </xf>
    <xf numFmtId="10" fontId="24" fillId="0" borderId="0" xfId="0" applyNumberFormat="1" applyFont="1" applyBorder="1" applyAlignment="1">
      <alignment horizontal="center"/>
    </xf>
    <xf numFmtId="10" fontId="6" fillId="0" borderId="1" xfId="0" applyNumberFormat="1" applyFont="1" applyBorder="1" applyAlignment="1">
      <alignment horizontal="center"/>
    </xf>
    <xf numFmtId="0" fontId="6" fillId="0" borderId="1" xfId="7" applyFont="1" applyFill="1" applyBorder="1" applyAlignment="1">
      <alignment horizontal="center" vertical="top" wrapText="1"/>
    </xf>
    <xf numFmtId="0" fontId="6" fillId="0" borderId="0" xfId="5" applyFont="1" applyBorder="1" applyAlignment="1" applyProtection="1">
      <alignment horizontal="left" vertical="center" wrapText="1"/>
      <protection locked="0"/>
    </xf>
    <xf numFmtId="0" fontId="6" fillId="0" borderId="1" xfId="5" applyFont="1" applyFill="1" applyBorder="1" applyAlignment="1">
      <alignment horizontal="center" vertical="center"/>
    </xf>
    <xf numFmtId="0" fontId="6" fillId="0" borderId="5"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6" xfId="0" applyFont="1" applyFill="1" applyBorder="1" applyAlignment="1">
      <alignment horizontal="center" vertical="center"/>
    </xf>
    <xf numFmtId="0" fontId="5" fillId="5" borderId="1" xfId="5" applyFont="1" applyFill="1" applyBorder="1" applyAlignment="1">
      <alignment horizontal="left"/>
    </xf>
    <xf numFmtId="0" fontId="11" fillId="0" borderId="0" xfId="5" applyFont="1" applyBorder="1" applyAlignment="1" applyProtection="1">
      <alignment horizontal="left" wrapText="1"/>
      <protection locked="0"/>
    </xf>
    <xf numFmtId="0" fontId="6" fillId="0" borderId="9" xfId="5" applyFont="1" applyBorder="1" applyAlignment="1" applyProtection="1">
      <alignment horizontal="left" wrapText="1"/>
      <protection locked="0"/>
    </xf>
    <xf numFmtId="0" fontId="6" fillId="0" borderId="10" xfId="5" applyFont="1" applyBorder="1" applyAlignment="1" applyProtection="1">
      <alignment horizontal="left" wrapText="1"/>
      <protection locked="0"/>
    </xf>
    <xf numFmtId="0" fontId="6" fillId="0" borderId="24" xfId="5" applyFont="1" applyBorder="1" applyAlignment="1" applyProtection="1">
      <alignment horizontal="left" wrapText="1"/>
      <protection locked="0"/>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26" xfId="0" applyFont="1" applyBorder="1" applyAlignment="1">
      <alignment horizontal="left" vertical="center" wrapText="1"/>
    </xf>
    <xf numFmtId="0" fontId="6" fillId="5" borderId="1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5" fillId="0" borderId="0" xfId="0" applyFont="1" applyBorder="1" applyAlignment="1">
      <alignment horizontal="left" vertical="center"/>
    </xf>
    <xf numFmtId="3" fontId="6" fillId="3" borderId="12" xfId="0" applyNumberFormat="1" applyFont="1" applyFill="1" applyBorder="1" applyAlignment="1">
      <alignment horizontal="left" vertical="center"/>
    </xf>
    <xf numFmtId="3" fontId="6" fillId="3" borderId="13" xfId="0" applyNumberFormat="1" applyFont="1" applyFill="1" applyBorder="1" applyAlignment="1">
      <alignment horizontal="left" vertical="center"/>
    </xf>
    <xf numFmtId="3" fontId="6" fillId="3" borderId="10" xfId="0" applyNumberFormat="1" applyFont="1" applyFill="1" applyBorder="1" applyAlignment="1">
      <alignment horizontal="left" vertical="center"/>
    </xf>
    <xf numFmtId="3" fontId="6" fillId="3" borderId="24" xfId="0" applyNumberFormat="1" applyFont="1" applyFill="1" applyBorder="1" applyAlignment="1">
      <alignment horizontal="left" vertical="center"/>
    </xf>
    <xf numFmtId="0" fontId="6" fillId="0" borderId="0" xfId="5" applyFont="1" applyFill="1" applyBorder="1" applyAlignment="1" applyProtection="1">
      <alignment horizontal="left" wrapText="1"/>
      <protection locked="0"/>
    </xf>
    <xf numFmtId="0" fontId="6" fillId="3" borderId="1" xfId="5" applyFont="1" applyFill="1" applyBorder="1" applyAlignment="1" applyProtection="1">
      <alignment horizontal="left" vertical="center"/>
      <protection locked="0"/>
    </xf>
    <xf numFmtId="0" fontId="6" fillId="0" borderId="2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31" xfId="0" applyFont="1" applyBorder="1" applyAlignment="1" applyProtection="1">
      <alignment horizontal="left" vertical="center"/>
    </xf>
    <xf numFmtId="0" fontId="6" fillId="0" borderId="32" xfId="0" applyFont="1" applyBorder="1" applyAlignment="1" applyProtection="1">
      <alignment horizontal="left" vertical="center"/>
    </xf>
    <xf numFmtId="0" fontId="5" fillId="0" borderId="35" xfId="0" applyFont="1" applyBorder="1" applyAlignment="1" applyProtection="1">
      <alignment horizontal="center"/>
    </xf>
    <xf numFmtId="0" fontId="5" fillId="0" borderId="10" xfId="0" applyFont="1" applyBorder="1" applyAlignment="1" applyProtection="1">
      <alignment horizontal="center"/>
    </xf>
    <xf numFmtId="0" fontId="5" fillId="0" borderId="5" xfId="0" applyFont="1" applyBorder="1" applyAlignment="1" applyProtection="1">
      <alignment horizontal="center"/>
    </xf>
    <xf numFmtId="0" fontId="6" fillId="0" borderId="2" xfId="0" applyFont="1" applyBorder="1" applyAlignment="1" applyProtection="1">
      <alignment horizontal="center" vertical="center"/>
    </xf>
    <xf numFmtId="0" fontId="8" fillId="5" borderId="12" xfId="5" applyFont="1" applyFill="1" applyBorder="1" applyAlignment="1">
      <alignment horizontal="left" vertical="center" wrapText="1"/>
    </xf>
    <xf numFmtId="0" fontId="8" fillId="5" borderId="13" xfId="5" applyFont="1" applyFill="1" applyBorder="1" applyAlignment="1">
      <alignment horizontal="left" vertical="center" wrapText="1"/>
    </xf>
    <xf numFmtId="0" fontId="8" fillId="5" borderId="11" xfId="5"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left" vertical="top" wrapText="1"/>
    </xf>
    <xf numFmtId="0" fontId="8" fillId="5" borderId="1" xfId="5" applyFont="1" applyFill="1" applyBorder="1" applyAlignment="1">
      <alignment horizontal="left" vertical="top" wrapText="1"/>
    </xf>
    <xf numFmtId="0" fontId="22" fillId="0" borderId="0" xfId="0" applyFont="1" applyAlignment="1">
      <alignment horizontal="center"/>
    </xf>
    <xf numFmtId="0" fontId="6" fillId="5" borderId="1" xfId="0" applyFont="1" applyFill="1" applyBorder="1" applyAlignment="1">
      <alignment horizontal="left" wrapText="1"/>
    </xf>
    <xf numFmtId="0" fontId="6" fillId="5" borderId="1" xfId="0" applyFont="1" applyFill="1" applyBorder="1" applyAlignment="1">
      <alignment horizontal="left" vertical="center" wrapText="1"/>
    </xf>
    <xf numFmtId="4" fontId="24" fillId="0" borderId="1" xfId="0" applyNumberFormat="1" applyFont="1" applyFill="1" applyBorder="1" applyAlignment="1" applyProtection="1">
      <alignment horizontal="center"/>
      <protection locked="0"/>
    </xf>
    <xf numFmtId="4" fontId="24" fillId="0" borderId="12" xfId="0" applyNumberFormat="1" applyFont="1" applyFill="1" applyBorder="1" applyAlignment="1" applyProtection="1">
      <alignment horizontal="center"/>
      <protection locked="0"/>
    </xf>
    <xf numFmtId="4" fontId="24" fillId="0" borderId="2" xfId="0" applyNumberFormat="1" applyFont="1" applyFill="1" applyBorder="1" applyAlignment="1" applyProtection="1">
      <alignment horizontal="center"/>
      <protection locked="0"/>
    </xf>
    <xf numFmtId="0" fontId="24" fillId="5" borderId="1" xfId="0" applyFont="1" applyFill="1" applyBorder="1" applyAlignment="1" applyProtection="1">
      <alignment horizontal="left" vertical="center" wrapText="1"/>
      <protection locked="0"/>
    </xf>
    <xf numFmtId="0" fontId="6" fillId="0" borderId="12" xfId="13" applyFont="1" applyFill="1" applyBorder="1" applyAlignment="1" applyProtection="1">
      <alignment horizontal="center" vertical="center" wrapText="1"/>
    </xf>
    <xf numFmtId="0" fontId="6" fillId="0" borderId="13" xfId="13" applyFont="1" applyFill="1" applyBorder="1" applyAlignment="1" applyProtection="1">
      <alignment horizontal="center" vertical="center" wrapText="1"/>
    </xf>
    <xf numFmtId="0" fontId="6" fillId="0" borderId="11" xfId="13" applyFont="1" applyFill="1" applyBorder="1" applyAlignment="1" applyProtection="1">
      <alignment horizontal="center" vertical="center" wrapText="1"/>
    </xf>
    <xf numFmtId="0" fontId="6" fillId="0" borderId="1" xfId="7" applyFont="1" applyFill="1" applyBorder="1" applyAlignment="1">
      <alignment horizontal="center" vertical="center" wrapText="1"/>
    </xf>
    <xf numFmtId="0" fontId="6" fillId="4" borderId="1" xfId="11" applyFont="1" applyFill="1" applyBorder="1" applyAlignment="1">
      <alignment horizontal="center"/>
    </xf>
    <xf numFmtId="0" fontId="6" fillId="7" borderId="1" xfId="11" applyFont="1" applyFill="1" applyBorder="1" applyAlignment="1">
      <alignment horizontal="center"/>
    </xf>
    <xf numFmtId="0" fontId="6" fillId="6" borderId="1" xfId="11" applyFont="1" applyFill="1" applyBorder="1" applyAlignment="1">
      <alignment horizontal="center"/>
    </xf>
    <xf numFmtId="0" fontId="6" fillId="8" borderId="1" xfId="11" applyFont="1" applyFill="1" applyBorder="1" applyAlignment="1">
      <alignment horizontal="center"/>
    </xf>
    <xf numFmtId="0" fontId="8" fillId="5" borderId="1" xfId="0" applyFont="1" applyFill="1" applyBorder="1" applyAlignment="1" applyProtection="1">
      <alignment horizontal="left" vertical="top" wrapText="1"/>
      <protection locked="0"/>
    </xf>
  </cellXfs>
  <cellStyles count="18">
    <cellStyle name="Euro" xfId="1"/>
    <cellStyle name="Komma 2" xfId="15"/>
    <cellStyle name="Link" xfId="2" builtinId="8"/>
    <cellStyle name="Prozent" xfId="3" builtinId="5"/>
    <cellStyle name="Prozent 2" xfId="16"/>
    <cellStyle name="Prozent 3" xfId="4"/>
    <cellStyle name="Standard" xfId="0" builtinId="0"/>
    <cellStyle name="Standard 2" xfId="5"/>
    <cellStyle name="Standard 2 2" xfId="6"/>
    <cellStyle name="Standard 2 2 2" xfId="12"/>
    <cellStyle name="Standard 26" xfId="13"/>
    <cellStyle name="Standard 3" xfId="7"/>
    <cellStyle name="Standard 4" xfId="8"/>
    <cellStyle name="Standard 5" xfId="10"/>
    <cellStyle name="Standard 5 2" xfId="17"/>
    <cellStyle name="Standard 6" xfId="11"/>
    <cellStyle name="Standard 7" xfId="14"/>
    <cellStyle name="Währung" xfId="9"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FDF9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Ein%20Leistungsbereich%20Mietobjekt%20Kalkulation%20201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Zwei%20Leistungsbereiche%20Mietobjekt%20Kalkulation%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reise\VP\Stat_Bericht\Druckvorlagen\Abfrag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ER"/>
      <sheetName val="Anpassungen"/>
      <sheetName val="Deckblatt ER"/>
      <sheetName val="Ermittlung ER"/>
      <sheetName val="Sachkosten ER"/>
      <sheetName val="Erträge ER"/>
      <sheetName val="AV ER "/>
      <sheetName val="Anlage A Abschreibung ER "/>
      <sheetName val="Anlage I Instandhaltung ER"/>
      <sheetName val="Steigerungsrate - WBW"/>
      <sheetName val="Anlage D Darlehen ER"/>
      <sheetName val="Anlage E Eigenkapitalzins ER"/>
      <sheetName val="Anlage M Miete Pacht Leasing ER"/>
      <sheetName val="Vergleichsrechnung VR"/>
      <sheetName val="Allg. Ausfüllhinweise VR"/>
      <sheetName val="Deckblatt VR"/>
      <sheetName val="Ermittlung VR"/>
      <sheetName val="Sachkosten VR"/>
      <sheetName val="Erträge VR"/>
      <sheetName val="Finanzierungsplan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sheetData sheetId="19" refreshError="1"/>
      <sheetData sheetId="20"/>
      <sheetData sheetId="21" refreshError="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sheetName val="Anpassungen"/>
      <sheetName val="Deckblatt LB 1"/>
      <sheetName val="Ermittlung LB 1"/>
      <sheetName val="Sachkosten LB 1"/>
      <sheetName val="Erträge LB 1"/>
      <sheetName val="Deckblatt LB 2"/>
      <sheetName val="Ermittlung LB 2"/>
      <sheetName val="Sachkosten LB 2"/>
      <sheetName val="Erträge LB 2"/>
      <sheetName val="Finanzierungsplan"/>
      <sheetName val="Verteilungsschlüssel"/>
      <sheetName val="AV gesamt"/>
      <sheetName val="AV LB 1"/>
      <sheetName val="AV LB 2"/>
      <sheetName val="Anlage A Abschreibung ER "/>
      <sheetName val="Anlage I Instandhaltung ER"/>
      <sheetName val="Steigerungsrate - WBW"/>
      <sheetName val="Anlage D Darlehen ER"/>
      <sheetName val="Anlage E Eigenkapitalzins ER "/>
      <sheetName val="Anlage M Miete Pacht Leasing ER"/>
      <sheetName val="Vergleichsrechnung VR"/>
      <sheetName val="Allg. Ausfüllhinweise VR"/>
      <sheetName val="Deckblatt VR"/>
      <sheetName val="Ermittlung VR"/>
      <sheetName val="Sachkosten VR"/>
      <sheetName val="Erträge VR"/>
      <sheetName val="Finanzierungsplan VR"/>
      <sheetName val="Verteilungsschlüssel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frage1 orig"/>
      <sheetName val="Abfrage1 "/>
    </sheetNames>
    <sheetDataSet>
      <sheetData sheetId="0">
        <row r="1">
          <cell r="A1" t="str">
            <v>Lfd Nr</v>
          </cell>
          <cell r="B1" t="str">
            <v>Meldebg Nr</v>
          </cell>
          <cell r="C1" t="str">
            <v>COICOP</v>
          </cell>
          <cell r="D1" t="str">
            <v>Mbg alt</v>
          </cell>
          <cell r="E1" t="str">
            <v>Kurztext</v>
          </cell>
          <cell r="F1" t="str">
            <v>104</v>
          </cell>
          <cell r="G1" t="str">
            <v>204</v>
          </cell>
          <cell r="H1" t="str">
            <v>304</v>
          </cell>
          <cell r="I1" t="str">
            <v>404</v>
          </cell>
          <cell r="J1" t="str">
            <v>504</v>
          </cell>
          <cell r="K1" t="str">
            <v>604</v>
          </cell>
          <cell r="L1" t="str">
            <v>704</v>
          </cell>
          <cell r="M1" t="str">
            <v>804</v>
          </cell>
          <cell r="N1" t="str">
            <v>904</v>
          </cell>
          <cell r="O1" t="str">
            <v>1004</v>
          </cell>
          <cell r="P1" t="str">
            <v>1104</v>
          </cell>
          <cell r="Q1" t="str">
            <v>1204</v>
          </cell>
          <cell r="R1" t="str">
            <v>105</v>
          </cell>
          <cell r="S1" t="str">
            <v>Nr Stat Ber</v>
          </cell>
        </row>
        <row r="2">
          <cell r="A2">
            <v>1</v>
          </cell>
          <cell r="B2">
            <v>1</v>
          </cell>
          <cell r="C2">
            <v>112110100</v>
          </cell>
          <cell r="D2" t="str">
            <v>1</v>
          </cell>
          <cell r="E2" t="str">
            <v>Rindfleisch zum Kochen</v>
          </cell>
          <cell r="F2">
            <v>102.1</v>
          </cell>
          <cell r="G2">
            <v>102.8</v>
          </cell>
          <cell r="H2">
            <v>101.9</v>
          </cell>
          <cell r="I2">
            <v>103.6</v>
          </cell>
          <cell r="J2">
            <v>103.9</v>
          </cell>
          <cell r="K2">
            <v>104.7</v>
          </cell>
          <cell r="L2">
            <v>105.7</v>
          </cell>
          <cell r="M2">
            <v>106.4</v>
          </cell>
          <cell r="N2">
            <v>105.5</v>
          </cell>
          <cell r="O2">
            <v>105.5</v>
          </cell>
          <cell r="P2">
            <v>104.7</v>
          </cell>
          <cell r="Q2">
            <v>104.4</v>
          </cell>
          <cell r="S2">
            <v>110</v>
          </cell>
        </row>
        <row r="3">
          <cell r="A3">
            <v>2</v>
          </cell>
          <cell r="B3">
            <v>2</v>
          </cell>
          <cell r="C3">
            <v>112150100</v>
          </cell>
          <cell r="D3" t="str">
            <v>2</v>
          </cell>
          <cell r="E3" t="str">
            <v>Rindfleisch zum Schmoren bzw. Braten</v>
          </cell>
          <cell r="F3">
            <v>101.5</v>
          </cell>
          <cell r="G3">
            <v>100.7</v>
          </cell>
          <cell r="H3">
            <v>103.7</v>
          </cell>
          <cell r="I3">
            <v>101.3</v>
          </cell>
          <cell r="J3">
            <v>102.2</v>
          </cell>
          <cell r="K3">
            <v>102</v>
          </cell>
          <cell r="L3">
            <v>101.3</v>
          </cell>
          <cell r="M3">
            <v>103</v>
          </cell>
          <cell r="N3">
            <v>102</v>
          </cell>
          <cell r="O3">
            <v>101.6</v>
          </cell>
          <cell r="P3">
            <v>101.1</v>
          </cell>
          <cell r="Q3">
            <v>101.6</v>
          </cell>
          <cell r="S3">
            <v>210</v>
          </cell>
        </row>
        <row r="4">
          <cell r="A4">
            <v>3</v>
          </cell>
          <cell r="B4">
            <v>3</v>
          </cell>
          <cell r="C4">
            <v>112130100</v>
          </cell>
          <cell r="D4" t="str">
            <v>3</v>
          </cell>
          <cell r="E4" t="str">
            <v>Rindfleisch, Lende</v>
          </cell>
          <cell r="F4">
            <v>104.3</v>
          </cell>
          <cell r="G4">
            <v>104.6</v>
          </cell>
          <cell r="H4">
            <v>105.2</v>
          </cell>
          <cell r="I4">
            <v>105.2</v>
          </cell>
          <cell r="J4">
            <v>105.5</v>
          </cell>
          <cell r="K4">
            <v>105.2</v>
          </cell>
          <cell r="L4">
            <v>105.4</v>
          </cell>
          <cell r="M4">
            <v>105.4</v>
          </cell>
          <cell r="N4">
            <v>105.2</v>
          </cell>
          <cell r="O4">
            <v>105.1</v>
          </cell>
          <cell r="P4">
            <v>104.8</v>
          </cell>
          <cell r="Q4">
            <v>104.6</v>
          </cell>
          <cell r="S4">
            <v>310</v>
          </cell>
        </row>
        <row r="5">
          <cell r="A5">
            <v>4</v>
          </cell>
          <cell r="B5">
            <v>4</v>
          </cell>
          <cell r="C5">
            <v>112120100</v>
          </cell>
          <cell r="D5" t="str">
            <v>4</v>
          </cell>
          <cell r="E5" t="str">
            <v>Rinderrouladen</v>
          </cell>
          <cell r="F5">
            <v>100.4</v>
          </cell>
          <cell r="G5">
            <v>100.6</v>
          </cell>
          <cell r="H5">
            <v>100.3</v>
          </cell>
          <cell r="I5">
            <v>101.6</v>
          </cell>
          <cell r="J5">
            <v>100.3</v>
          </cell>
          <cell r="K5">
            <v>101.5</v>
          </cell>
          <cell r="L5">
            <v>101.2</v>
          </cell>
          <cell r="M5">
            <v>102.2</v>
          </cell>
          <cell r="N5">
            <v>101.9</v>
          </cell>
          <cell r="O5">
            <v>102.6</v>
          </cell>
          <cell r="P5">
            <v>102.1</v>
          </cell>
          <cell r="Q5">
            <v>102.1</v>
          </cell>
          <cell r="S5">
            <v>410</v>
          </cell>
        </row>
        <row r="6">
          <cell r="A6">
            <v>5</v>
          </cell>
          <cell r="B6">
            <v>5</v>
          </cell>
          <cell r="C6">
            <v>112290100</v>
          </cell>
          <cell r="D6" t="str">
            <v>5</v>
          </cell>
          <cell r="E6" t="str">
            <v>Kassler o. sonstiges Schweinefleisch</v>
          </cell>
          <cell r="F6">
            <v>104.2</v>
          </cell>
          <cell r="G6">
            <v>104.6</v>
          </cell>
          <cell r="H6">
            <v>102.6</v>
          </cell>
          <cell r="I6">
            <v>103.8</v>
          </cell>
          <cell r="J6">
            <v>102</v>
          </cell>
          <cell r="K6">
            <v>102.6</v>
          </cell>
          <cell r="L6">
            <v>104.8</v>
          </cell>
          <cell r="M6">
            <v>103.6</v>
          </cell>
          <cell r="N6">
            <v>103</v>
          </cell>
          <cell r="O6">
            <v>103.8</v>
          </cell>
          <cell r="P6">
            <v>103.4</v>
          </cell>
          <cell r="Q6">
            <v>105.6</v>
          </cell>
          <cell r="S6">
            <v>510</v>
          </cell>
        </row>
        <row r="7">
          <cell r="A7">
            <v>6</v>
          </cell>
          <cell r="B7">
            <v>6</v>
          </cell>
          <cell r="C7">
            <v>112290300</v>
          </cell>
          <cell r="D7" t="str">
            <v>6</v>
          </cell>
          <cell r="E7" t="str">
            <v>Schweinebraten</v>
          </cell>
          <cell r="F7">
            <v>100.6</v>
          </cell>
          <cell r="G7">
            <v>101.3</v>
          </cell>
          <cell r="H7">
            <v>101.3</v>
          </cell>
          <cell r="I7">
            <v>100</v>
          </cell>
          <cell r="J7">
            <v>100.8</v>
          </cell>
          <cell r="K7">
            <v>99.8</v>
          </cell>
          <cell r="L7">
            <v>100.8</v>
          </cell>
          <cell r="M7">
            <v>101.1</v>
          </cell>
          <cell r="N7">
            <v>102.9</v>
          </cell>
          <cell r="O7">
            <v>102.7</v>
          </cell>
          <cell r="P7">
            <v>101.4</v>
          </cell>
          <cell r="Q7">
            <v>101.9</v>
          </cell>
          <cell r="S7">
            <v>610</v>
          </cell>
        </row>
        <row r="8">
          <cell r="A8">
            <v>7</v>
          </cell>
          <cell r="B8">
            <v>7</v>
          </cell>
          <cell r="C8">
            <v>112210500</v>
          </cell>
          <cell r="D8" t="str">
            <v>7</v>
          </cell>
          <cell r="E8" t="str">
            <v>Schweinekotelett o. -schnitzel</v>
          </cell>
          <cell r="F8">
            <v>104</v>
          </cell>
          <cell r="G8">
            <v>107.2</v>
          </cell>
          <cell r="H8">
            <v>106.3</v>
          </cell>
          <cell r="I8">
            <v>107.5</v>
          </cell>
          <cell r="J8">
            <v>106.2</v>
          </cell>
          <cell r="K8">
            <v>107.4</v>
          </cell>
          <cell r="L8">
            <v>106.8</v>
          </cell>
          <cell r="M8">
            <v>107.4</v>
          </cell>
          <cell r="N8">
            <v>108</v>
          </cell>
          <cell r="O8">
            <v>109.3</v>
          </cell>
          <cell r="P8">
            <v>105.5</v>
          </cell>
          <cell r="Q8">
            <v>108.5</v>
          </cell>
          <cell r="S8">
            <v>710</v>
          </cell>
        </row>
        <row r="9">
          <cell r="A9">
            <v>8</v>
          </cell>
          <cell r="B9">
            <v>8</v>
          </cell>
          <cell r="C9">
            <v>112410100</v>
          </cell>
          <cell r="D9" t="str">
            <v>8</v>
          </cell>
          <cell r="E9" t="str">
            <v>Frisches Geflügelfleisch</v>
          </cell>
          <cell r="F9">
            <v>113.5</v>
          </cell>
          <cell r="G9">
            <v>113.2</v>
          </cell>
          <cell r="H9">
            <v>115.5</v>
          </cell>
          <cell r="I9">
            <v>113.6</v>
          </cell>
          <cell r="J9">
            <v>114.5</v>
          </cell>
          <cell r="K9">
            <v>108.7</v>
          </cell>
          <cell r="L9">
            <v>110.4</v>
          </cell>
          <cell r="M9">
            <v>111.1</v>
          </cell>
          <cell r="N9">
            <v>111.6</v>
          </cell>
          <cell r="O9">
            <v>111</v>
          </cell>
          <cell r="P9">
            <v>110.7</v>
          </cell>
          <cell r="Q9">
            <v>111.2</v>
          </cell>
          <cell r="S9">
            <v>810</v>
          </cell>
        </row>
        <row r="10">
          <cell r="A10">
            <v>9</v>
          </cell>
          <cell r="B10">
            <v>9</v>
          </cell>
          <cell r="C10">
            <v>112520100</v>
          </cell>
          <cell r="D10" t="str">
            <v>9</v>
          </cell>
          <cell r="E10" t="str">
            <v>Schweine-, Rinderleber o. a. Innereien</v>
          </cell>
          <cell r="F10">
            <v>100.9</v>
          </cell>
          <cell r="G10">
            <v>101.6</v>
          </cell>
          <cell r="H10">
            <v>101.2</v>
          </cell>
          <cell r="I10">
            <v>100.3</v>
          </cell>
          <cell r="J10">
            <v>102.3</v>
          </cell>
          <cell r="K10">
            <v>103</v>
          </cell>
          <cell r="L10">
            <v>102.1</v>
          </cell>
          <cell r="M10">
            <v>102.3</v>
          </cell>
          <cell r="N10">
            <v>103.2</v>
          </cell>
          <cell r="O10">
            <v>102.6</v>
          </cell>
          <cell r="P10">
            <v>102.3</v>
          </cell>
          <cell r="Q10">
            <v>102.3</v>
          </cell>
          <cell r="S10">
            <v>910</v>
          </cell>
        </row>
        <row r="11">
          <cell r="A11">
            <v>10</v>
          </cell>
          <cell r="B11">
            <v>10</v>
          </cell>
          <cell r="C11">
            <v>112180100</v>
          </cell>
          <cell r="D11" t="str">
            <v>10</v>
          </cell>
          <cell r="E11" t="str">
            <v>Kalbfleisch</v>
          </cell>
          <cell r="F11">
            <v>104.2</v>
          </cell>
          <cell r="G11">
            <v>104.6</v>
          </cell>
          <cell r="H11">
            <v>103.9</v>
          </cell>
          <cell r="I11">
            <v>103</v>
          </cell>
          <cell r="J11">
            <v>104.9</v>
          </cell>
          <cell r="K11">
            <v>104.8</v>
          </cell>
          <cell r="L11">
            <v>105.9</v>
          </cell>
          <cell r="M11">
            <v>107.6</v>
          </cell>
          <cell r="N11">
            <v>108.2</v>
          </cell>
          <cell r="O11">
            <v>109.4</v>
          </cell>
          <cell r="P11">
            <v>109.5</v>
          </cell>
          <cell r="Q11">
            <v>109</v>
          </cell>
          <cell r="S11">
            <v>1010</v>
          </cell>
        </row>
        <row r="12">
          <cell r="A12">
            <v>11</v>
          </cell>
          <cell r="B12">
            <v>11</v>
          </cell>
          <cell r="C12">
            <v>112720100</v>
          </cell>
          <cell r="D12" t="str">
            <v>11</v>
          </cell>
          <cell r="E12" t="str">
            <v>Hackfleisch</v>
          </cell>
          <cell r="F12">
            <v>99.9</v>
          </cell>
          <cell r="G12">
            <v>101.3</v>
          </cell>
          <cell r="H12">
            <v>102.1</v>
          </cell>
          <cell r="I12">
            <v>99.9</v>
          </cell>
          <cell r="J12">
            <v>100.3</v>
          </cell>
          <cell r="K12">
            <v>102.3</v>
          </cell>
          <cell r="L12">
            <v>100.4</v>
          </cell>
          <cell r="M12">
            <v>101.1</v>
          </cell>
          <cell r="N12">
            <v>102.8</v>
          </cell>
          <cell r="O12">
            <v>100.2</v>
          </cell>
          <cell r="P12">
            <v>99.5</v>
          </cell>
          <cell r="Q12">
            <v>100.9</v>
          </cell>
          <cell r="S12">
            <v>1110</v>
          </cell>
        </row>
        <row r="13">
          <cell r="A13">
            <v>12</v>
          </cell>
          <cell r="B13">
            <v>901</v>
          </cell>
          <cell r="C13">
            <v>112511100</v>
          </cell>
          <cell r="D13" t="str">
            <v>12</v>
          </cell>
          <cell r="E13" t="str">
            <v>Cervelatwurst</v>
          </cell>
          <cell r="F13">
            <v>100.5</v>
          </cell>
          <cell r="G13">
            <v>100.1</v>
          </cell>
          <cell r="H13">
            <v>100.8</v>
          </cell>
          <cell r="I13">
            <v>100.8</v>
          </cell>
          <cell r="J13">
            <v>101</v>
          </cell>
          <cell r="K13">
            <v>100.7</v>
          </cell>
          <cell r="L13">
            <v>100.4</v>
          </cell>
          <cell r="M13">
            <v>100.5</v>
          </cell>
          <cell r="N13">
            <v>100.7</v>
          </cell>
          <cell r="O13">
            <v>100.6</v>
          </cell>
          <cell r="P13">
            <v>101.3</v>
          </cell>
          <cell r="Q13">
            <v>101.8</v>
          </cell>
          <cell r="S13">
            <v>1210</v>
          </cell>
        </row>
        <row r="14">
          <cell r="A14">
            <v>13</v>
          </cell>
          <cell r="B14">
            <v>13</v>
          </cell>
          <cell r="C14">
            <v>112511200</v>
          </cell>
          <cell r="D14" t="str">
            <v>13</v>
          </cell>
          <cell r="E14" t="str">
            <v>Dauerwurst, auch Geflügelwurst</v>
          </cell>
          <cell r="F14">
            <v>104</v>
          </cell>
          <cell r="G14">
            <v>104.1</v>
          </cell>
          <cell r="H14">
            <v>104.7</v>
          </cell>
          <cell r="I14">
            <v>106</v>
          </cell>
          <cell r="J14">
            <v>106.8</v>
          </cell>
          <cell r="K14">
            <v>104.2</v>
          </cell>
          <cell r="L14">
            <v>105</v>
          </cell>
          <cell r="M14">
            <v>105.3</v>
          </cell>
          <cell r="N14">
            <v>105.3</v>
          </cell>
          <cell r="O14">
            <v>105.7</v>
          </cell>
          <cell r="P14">
            <v>104.4</v>
          </cell>
          <cell r="Q14">
            <v>104</v>
          </cell>
          <cell r="S14">
            <v>1310</v>
          </cell>
        </row>
        <row r="15">
          <cell r="A15">
            <v>14</v>
          </cell>
          <cell r="B15">
            <v>14</v>
          </cell>
          <cell r="C15">
            <v>112512200</v>
          </cell>
          <cell r="D15" t="str">
            <v>14</v>
          </cell>
          <cell r="E15" t="str">
            <v>Bratwurst, auch Geflügelwurst</v>
          </cell>
          <cell r="F15">
            <v>101.7</v>
          </cell>
          <cell r="G15">
            <v>100.9</v>
          </cell>
          <cell r="H15">
            <v>102.4</v>
          </cell>
          <cell r="I15">
            <v>100</v>
          </cell>
          <cell r="J15">
            <v>101.1</v>
          </cell>
          <cell r="K15">
            <v>101.2</v>
          </cell>
          <cell r="L15">
            <v>102</v>
          </cell>
          <cell r="M15">
            <v>101.8</v>
          </cell>
          <cell r="N15">
            <v>101</v>
          </cell>
          <cell r="O15">
            <v>100.1</v>
          </cell>
          <cell r="P15">
            <v>101.4</v>
          </cell>
          <cell r="Q15">
            <v>100.2</v>
          </cell>
          <cell r="S15">
            <v>1410</v>
          </cell>
        </row>
        <row r="16">
          <cell r="A16">
            <v>15</v>
          </cell>
          <cell r="B16">
            <v>15</v>
          </cell>
          <cell r="C16">
            <v>112513100</v>
          </cell>
          <cell r="D16" t="str">
            <v>15</v>
          </cell>
          <cell r="E16" t="str">
            <v>Leber- o. Blutwurst (ohne Konserven)</v>
          </cell>
          <cell r="F16">
            <v>101.6</v>
          </cell>
          <cell r="G16">
            <v>102.3</v>
          </cell>
          <cell r="H16">
            <v>103.2</v>
          </cell>
          <cell r="I16">
            <v>101.9</v>
          </cell>
          <cell r="J16">
            <v>103.2</v>
          </cell>
          <cell r="K16">
            <v>102.2</v>
          </cell>
          <cell r="L16">
            <v>103.3</v>
          </cell>
          <cell r="M16">
            <v>102.2</v>
          </cell>
          <cell r="N16">
            <v>102.2</v>
          </cell>
          <cell r="O16">
            <v>102.7</v>
          </cell>
          <cell r="P16">
            <v>102.8</v>
          </cell>
          <cell r="Q16">
            <v>101.7</v>
          </cell>
          <cell r="S16">
            <v>1510</v>
          </cell>
        </row>
        <row r="17">
          <cell r="A17">
            <v>16</v>
          </cell>
          <cell r="B17">
            <v>16</v>
          </cell>
          <cell r="C17">
            <v>112512100</v>
          </cell>
          <cell r="D17" t="str">
            <v>16</v>
          </cell>
          <cell r="E17" t="str">
            <v>Fleischwurst, auch Geflügelwurst</v>
          </cell>
          <cell r="F17">
            <v>102</v>
          </cell>
          <cell r="G17">
            <v>102</v>
          </cell>
          <cell r="H17">
            <v>104.3</v>
          </cell>
          <cell r="I17">
            <v>103.1</v>
          </cell>
          <cell r="J17">
            <v>105.2</v>
          </cell>
          <cell r="K17">
            <v>104</v>
          </cell>
          <cell r="L17">
            <v>103.8</v>
          </cell>
          <cell r="M17">
            <v>102.9</v>
          </cell>
          <cell r="N17">
            <v>104.4</v>
          </cell>
          <cell r="O17">
            <v>103.6</v>
          </cell>
          <cell r="P17">
            <v>103.5</v>
          </cell>
          <cell r="Q17">
            <v>104.4</v>
          </cell>
          <cell r="S17">
            <v>1610</v>
          </cell>
        </row>
        <row r="18">
          <cell r="A18">
            <v>17</v>
          </cell>
          <cell r="B18">
            <v>17</v>
          </cell>
          <cell r="C18">
            <v>112512300</v>
          </cell>
          <cell r="D18" t="str">
            <v>17</v>
          </cell>
          <cell r="E18" t="str">
            <v>Wurstaufschnitt, auch Geflügelwurst</v>
          </cell>
          <cell r="F18">
            <v>103.1</v>
          </cell>
          <cell r="G18">
            <v>104.4</v>
          </cell>
          <cell r="H18">
            <v>102.4</v>
          </cell>
          <cell r="I18">
            <v>103.5</v>
          </cell>
          <cell r="J18">
            <v>103.9</v>
          </cell>
          <cell r="K18">
            <v>104</v>
          </cell>
          <cell r="L18">
            <v>104.2</v>
          </cell>
          <cell r="M18">
            <v>102.6</v>
          </cell>
          <cell r="N18">
            <v>103</v>
          </cell>
          <cell r="O18">
            <v>105.3</v>
          </cell>
          <cell r="P18">
            <v>104.6</v>
          </cell>
          <cell r="Q18">
            <v>104.6</v>
          </cell>
          <cell r="S18">
            <v>1710</v>
          </cell>
        </row>
        <row r="19">
          <cell r="A19">
            <v>18</v>
          </cell>
          <cell r="B19">
            <v>18</v>
          </cell>
          <cell r="C19">
            <v>112515100</v>
          </cell>
          <cell r="D19" t="str">
            <v>18</v>
          </cell>
          <cell r="E19" t="str">
            <v>Schinken o. a. gegartes Fleisch</v>
          </cell>
          <cell r="F19">
            <v>102.1</v>
          </cell>
          <cell r="G19">
            <v>101.3</v>
          </cell>
          <cell r="H19">
            <v>101.1</v>
          </cell>
          <cell r="I19">
            <v>100</v>
          </cell>
          <cell r="J19">
            <v>101</v>
          </cell>
          <cell r="K19">
            <v>100</v>
          </cell>
          <cell r="L19">
            <v>100.4</v>
          </cell>
          <cell r="M19">
            <v>100.8</v>
          </cell>
          <cell r="N19">
            <v>101.2</v>
          </cell>
          <cell r="O19">
            <v>102.8</v>
          </cell>
          <cell r="P19">
            <v>101.4</v>
          </cell>
          <cell r="Q19">
            <v>103.1</v>
          </cell>
          <cell r="S19">
            <v>1810</v>
          </cell>
        </row>
        <row r="20">
          <cell r="A20">
            <v>19</v>
          </cell>
          <cell r="B20">
            <v>19</v>
          </cell>
          <cell r="C20">
            <v>112515200</v>
          </cell>
          <cell r="D20" t="str">
            <v>19</v>
          </cell>
          <cell r="E20" t="str">
            <v>Schinken-, Bauchspeck o. roher Schinken</v>
          </cell>
          <cell r="F20">
            <v>104.4</v>
          </cell>
          <cell r="G20">
            <v>104.5</v>
          </cell>
          <cell r="H20">
            <v>104.6</v>
          </cell>
          <cell r="I20">
            <v>103.6</v>
          </cell>
          <cell r="J20">
            <v>103.7</v>
          </cell>
          <cell r="K20">
            <v>104.3</v>
          </cell>
          <cell r="L20">
            <v>104</v>
          </cell>
          <cell r="M20">
            <v>103.3</v>
          </cell>
          <cell r="N20">
            <v>104.3</v>
          </cell>
          <cell r="O20">
            <v>104.3</v>
          </cell>
          <cell r="P20">
            <v>106.3</v>
          </cell>
          <cell r="Q20">
            <v>106.4</v>
          </cell>
          <cell r="S20">
            <v>1910</v>
          </cell>
        </row>
        <row r="21">
          <cell r="A21">
            <v>20</v>
          </cell>
          <cell r="B21">
            <v>902</v>
          </cell>
          <cell r="C21">
            <v>112515300</v>
          </cell>
          <cell r="D21" t="str">
            <v>20</v>
          </cell>
          <cell r="E21" t="str">
            <v>Bauchspeck</v>
          </cell>
          <cell r="F21">
            <v>105.6</v>
          </cell>
          <cell r="G21">
            <v>105.6</v>
          </cell>
          <cell r="H21">
            <v>105.3</v>
          </cell>
          <cell r="I21">
            <v>105.3</v>
          </cell>
          <cell r="J21">
            <v>105.1</v>
          </cell>
          <cell r="K21">
            <v>105.5</v>
          </cell>
          <cell r="L21">
            <v>105.5</v>
          </cell>
          <cell r="M21">
            <v>105.3</v>
          </cell>
          <cell r="N21">
            <v>105.1</v>
          </cell>
          <cell r="O21">
            <v>105.3</v>
          </cell>
          <cell r="P21">
            <v>105.7</v>
          </cell>
          <cell r="Q21">
            <v>105.7</v>
          </cell>
          <cell r="S21">
            <v>2010</v>
          </cell>
        </row>
        <row r="22">
          <cell r="A22">
            <v>21</v>
          </cell>
          <cell r="B22">
            <v>903</v>
          </cell>
          <cell r="C22">
            <v>115500100</v>
          </cell>
          <cell r="D22" t="str">
            <v>21</v>
          </cell>
          <cell r="E22" t="str">
            <v>Schweineschmalz</v>
          </cell>
          <cell r="F22">
            <v>98.8</v>
          </cell>
          <cell r="G22">
            <v>100.4</v>
          </cell>
          <cell r="H22">
            <v>100.4</v>
          </cell>
          <cell r="I22">
            <v>100.4</v>
          </cell>
          <cell r="J22">
            <v>100.4</v>
          </cell>
          <cell r="K22">
            <v>99</v>
          </cell>
          <cell r="L22">
            <v>98.1</v>
          </cell>
          <cell r="M22">
            <v>98.1</v>
          </cell>
          <cell r="N22">
            <v>98.1</v>
          </cell>
          <cell r="O22">
            <v>98.5</v>
          </cell>
          <cell r="P22">
            <v>96</v>
          </cell>
          <cell r="Q22">
            <v>96.6</v>
          </cell>
          <cell r="S22">
            <v>2110</v>
          </cell>
        </row>
        <row r="23">
          <cell r="A23">
            <v>22</v>
          </cell>
          <cell r="B23">
            <v>20</v>
          </cell>
          <cell r="C23">
            <v>113111100</v>
          </cell>
          <cell r="D23" t="str">
            <v>22</v>
          </cell>
          <cell r="E23" t="str">
            <v>Frischer Fisch im Anschnitt</v>
          </cell>
          <cell r="F23">
            <v>117.2</v>
          </cell>
          <cell r="G23">
            <v>128.80000000000001</v>
          </cell>
          <cell r="H23">
            <v>125.4</v>
          </cell>
          <cell r="I23">
            <v>117.3</v>
          </cell>
          <cell r="J23">
            <v>114.3</v>
          </cell>
          <cell r="K23">
            <v>113.7</v>
          </cell>
          <cell r="L23">
            <v>121.8</v>
          </cell>
          <cell r="M23">
            <v>120.4</v>
          </cell>
          <cell r="N23">
            <v>130.9</v>
          </cell>
          <cell r="O23">
            <v>141.9</v>
          </cell>
          <cell r="P23">
            <v>137.80000000000001</v>
          </cell>
          <cell r="Q23">
            <v>134.30000000000001</v>
          </cell>
          <cell r="S23">
            <v>2210</v>
          </cell>
        </row>
        <row r="24">
          <cell r="A24">
            <v>23</v>
          </cell>
          <cell r="B24">
            <v>21</v>
          </cell>
          <cell r="C24">
            <v>113131100</v>
          </cell>
          <cell r="D24" t="str">
            <v>23</v>
          </cell>
          <cell r="E24" t="str">
            <v>Frisches Fischfilet</v>
          </cell>
          <cell r="F24">
            <v>108.1</v>
          </cell>
          <cell r="G24">
            <v>111.5</v>
          </cell>
          <cell r="H24">
            <v>108.1</v>
          </cell>
          <cell r="I24">
            <v>109.4</v>
          </cell>
          <cell r="J24">
            <v>105.9</v>
          </cell>
          <cell r="K24">
            <v>110.7</v>
          </cell>
          <cell r="L24">
            <v>109.3</v>
          </cell>
          <cell r="M24">
            <v>106.7</v>
          </cell>
          <cell r="N24">
            <v>110.2</v>
          </cell>
          <cell r="O24">
            <v>109.5</v>
          </cell>
          <cell r="P24">
            <v>115.2</v>
          </cell>
          <cell r="Q24">
            <v>119.2</v>
          </cell>
          <cell r="S24">
            <v>2310</v>
          </cell>
        </row>
        <row r="25">
          <cell r="A25">
            <v>24</v>
          </cell>
          <cell r="B25">
            <v>904</v>
          </cell>
          <cell r="C25">
            <v>113131200</v>
          </cell>
          <cell r="D25" t="str">
            <v>24</v>
          </cell>
          <cell r="E25" t="str">
            <v>Rotbarsch-/Goldbarsch-Filet</v>
          </cell>
          <cell r="F25">
            <v>120</v>
          </cell>
          <cell r="G25">
            <v>118.8</v>
          </cell>
          <cell r="H25">
            <v>112.4</v>
          </cell>
          <cell r="I25">
            <v>118.6</v>
          </cell>
          <cell r="J25">
            <v>112.5</v>
          </cell>
          <cell r="K25">
            <v>123.5</v>
          </cell>
          <cell r="L25">
            <v>121.1</v>
          </cell>
          <cell r="M25">
            <v>112.2</v>
          </cell>
          <cell r="N25">
            <v>112.6</v>
          </cell>
          <cell r="O25">
            <v>118</v>
          </cell>
          <cell r="P25">
            <v>114.1</v>
          </cell>
          <cell r="Q25">
            <v>119.2</v>
          </cell>
          <cell r="S25">
            <v>2410</v>
          </cell>
        </row>
        <row r="26">
          <cell r="A26">
            <v>25</v>
          </cell>
          <cell r="B26">
            <v>22</v>
          </cell>
          <cell r="C26">
            <v>113300100</v>
          </cell>
          <cell r="D26" t="str">
            <v>25</v>
          </cell>
          <cell r="E26" t="str">
            <v>Räucherfisch</v>
          </cell>
          <cell r="F26">
            <v>115.6</v>
          </cell>
          <cell r="G26">
            <v>115.5</v>
          </cell>
          <cell r="H26">
            <v>117.5</v>
          </cell>
          <cell r="I26">
            <v>118.4</v>
          </cell>
          <cell r="J26">
            <v>118.8</v>
          </cell>
          <cell r="K26">
            <v>118.9</v>
          </cell>
          <cell r="L26">
            <v>120.3</v>
          </cell>
          <cell r="M26">
            <v>121</v>
          </cell>
          <cell r="N26">
            <v>119.8</v>
          </cell>
          <cell r="O26">
            <v>119.1</v>
          </cell>
          <cell r="P26">
            <v>111.6</v>
          </cell>
          <cell r="Q26">
            <v>119.3</v>
          </cell>
          <cell r="S26">
            <v>2510</v>
          </cell>
        </row>
        <row r="27">
          <cell r="A27">
            <v>26</v>
          </cell>
          <cell r="B27">
            <v>23</v>
          </cell>
          <cell r="C27">
            <v>112450100</v>
          </cell>
          <cell r="D27" t="str">
            <v>26</v>
          </cell>
          <cell r="E27" t="str">
            <v>Geflügelfleisch, tiefgefroren</v>
          </cell>
          <cell r="F27">
            <v>101.4</v>
          </cell>
          <cell r="G27">
            <v>101.9</v>
          </cell>
          <cell r="H27">
            <v>104.1</v>
          </cell>
          <cell r="I27">
            <v>103.7</v>
          </cell>
          <cell r="J27">
            <v>101.9</v>
          </cell>
          <cell r="K27">
            <v>101</v>
          </cell>
          <cell r="L27">
            <v>98.7</v>
          </cell>
          <cell r="M27">
            <v>99.2</v>
          </cell>
          <cell r="N27">
            <v>98.3</v>
          </cell>
          <cell r="O27">
            <v>99.7</v>
          </cell>
          <cell r="P27">
            <v>99.2</v>
          </cell>
          <cell r="Q27">
            <v>98.3</v>
          </cell>
          <cell r="S27">
            <v>2610</v>
          </cell>
        </row>
        <row r="28">
          <cell r="A28">
            <v>27</v>
          </cell>
          <cell r="B28">
            <v>24</v>
          </cell>
          <cell r="C28">
            <v>112710100</v>
          </cell>
          <cell r="D28" t="str">
            <v>27</v>
          </cell>
          <cell r="E28" t="str">
            <v>Kaninchen- o. a. Wildfleisch</v>
          </cell>
          <cell r="F28">
            <v>107.2</v>
          </cell>
          <cell r="G28">
            <v>107.2</v>
          </cell>
          <cell r="H28">
            <v>108.1</v>
          </cell>
          <cell r="I28">
            <v>111.2</v>
          </cell>
          <cell r="J28">
            <v>112.9</v>
          </cell>
          <cell r="K28">
            <v>113.8</v>
          </cell>
          <cell r="L28">
            <v>113.8</v>
          </cell>
          <cell r="M28">
            <v>113.8</v>
          </cell>
          <cell r="N28">
            <v>112.1</v>
          </cell>
          <cell r="O28">
            <v>117.8</v>
          </cell>
          <cell r="P28">
            <v>117.8</v>
          </cell>
          <cell r="Q28">
            <v>124.1</v>
          </cell>
          <cell r="S28">
            <v>2710</v>
          </cell>
        </row>
        <row r="29">
          <cell r="A29">
            <v>28</v>
          </cell>
          <cell r="B29">
            <v>25</v>
          </cell>
          <cell r="C29">
            <v>112300100</v>
          </cell>
          <cell r="D29" t="str">
            <v>28</v>
          </cell>
          <cell r="E29" t="str">
            <v>Lammfleisch, tiefgefroren o. frisch</v>
          </cell>
          <cell r="F29">
            <v>114.6</v>
          </cell>
          <cell r="G29">
            <v>116.1</v>
          </cell>
          <cell r="H29">
            <v>115.8</v>
          </cell>
          <cell r="I29">
            <v>120.2</v>
          </cell>
          <cell r="J29">
            <v>121.3</v>
          </cell>
          <cell r="K29">
            <v>121</v>
          </cell>
          <cell r="L29">
            <v>122.7</v>
          </cell>
          <cell r="M29">
            <v>126.3</v>
          </cell>
          <cell r="N29">
            <v>127.2</v>
          </cell>
          <cell r="O29">
            <v>126</v>
          </cell>
          <cell r="P29">
            <v>126</v>
          </cell>
          <cell r="Q29">
            <v>123.1</v>
          </cell>
          <cell r="S29">
            <v>2810</v>
          </cell>
        </row>
        <row r="30">
          <cell r="A30">
            <v>29</v>
          </cell>
          <cell r="B30">
            <v>26</v>
          </cell>
          <cell r="C30">
            <v>112630100</v>
          </cell>
          <cell r="D30" t="str">
            <v>29</v>
          </cell>
          <cell r="E30" t="str">
            <v>Tafelfertiges Fleisch, tiefgefroren</v>
          </cell>
          <cell r="F30">
            <v>93.2</v>
          </cell>
          <cell r="G30">
            <v>93.2</v>
          </cell>
          <cell r="H30">
            <v>92.5</v>
          </cell>
          <cell r="I30">
            <v>92.5</v>
          </cell>
          <cell r="J30">
            <v>92.5</v>
          </cell>
          <cell r="K30">
            <v>92.5</v>
          </cell>
          <cell r="L30">
            <v>95.2</v>
          </cell>
          <cell r="M30">
            <v>96.5</v>
          </cell>
          <cell r="N30">
            <v>96.5</v>
          </cell>
          <cell r="O30">
            <v>93.9</v>
          </cell>
          <cell r="P30">
            <v>95.2</v>
          </cell>
          <cell r="Q30">
            <v>95.2</v>
          </cell>
          <cell r="S30">
            <v>2910</v>
          </cell>
        </row>
        <row r="31">
          <cell r="A31">
            <v>30</v>
          </cell>
          <cell r="B31">
            <v>27</v>
          </cell>
          <cell r="C31">
            <v>113431200</v>
          </cell>
          <cell r="D31" t="str">
            <v>30</v>
          </cell>
          <cell r="E31" t="str">
            <v>Fischzubereitung, tiefgefroren</v>
          </cell>
          <cell r="F31">
            <v>81.5</v>
          </cell>
          <cell r="G31">
            <v>80.2</v>
          </cell>
          <cell r="H31">
            <v>80.7</v>
          </cell>
          <cell r="I31">
            <v>80.2</v>
          </cell>
          <cell r="J31">
            <v>79.8</v>
          </cell>
          <cell r="K31">
            <v>79.400000000000006</v>
          </cell>
          <cell r="L31">
            <v>79.400000000000006</v>
          </cell>
          <cell r="M31">
            <v>78.599999999999994</v>
          </cell>
          <cell r="N31">
            <v>79</v>
          </cell>
          <cell r="O31">
            <v>79.8</v>
          </cell>
          <cell r="P31">
            <v>79</v>
          </cell>
          <cell r="Q31">
            <v>79</v>
          </cell>
          <cell r="S31">
            <v>3010</v>
          </cell>
        </row>
        <row r="32">
          <cell r="A32">
            <v>31</v>
          </cell>
          <cell r="B32">
            <v>28</v>
          </cell>
          <cell r="C32">
            <v>113431100</v>
          </cell>
          <cell r="D32" t="str">
            <v>31</v>
          </cell>
          <cell r="E32" t="str">
            <v>Fischstäbchen</v>
          </cell>
          <cell r="F32">
            <v>90.5</v>
          </cell>
          <cell r="G32">
            <v>89.8</v>
          </cell>
          <cell r="H32">
            <v>91.1</v>
          </cell>
          <cell r="I32">
            <v>93</v>
          </cell>
          <cell r="J32">
            <v>92.4</v>
          </cell>
          <cell r="K32">
            <v>93</v>
          </cell>
          <cell r="L32">
            <v>89.1</v>
          </cell>
          <cell r="M32">
            <v>90.4</v>
          </cell>
          <cell r="N32">
            <v>90.4</v>
          </cell>
          <cell r="O32">
            <v>89.7</v>
          </cell>
          <cell r="P32">
            <v>89.7</v>
          </cell>
          <cell r="Q32">
            <v>89.1</v>
          </cell>
          <cell r="S32">
            <v>3110</v>
          </cell>
        </row>
        <row r="33">
          <cell r="A33">
            <v>32</v>
          </cell>
          <cell r="B33">
            <v>29</v>
          </cell>
          <cell r="C33">
            <v>111440100</v>
          </cell>
          <cell r="D33" t="str">
            <v>32</v>
          </cell>
          <cell r="E33" t="str">
            <v>Pizza, tiefgefroren o. frisch</v>
          </cell>
          <cell r="F33">
            <v>106.5</v>
          </cell>
          <cell r="G33">
            <v>106.5</v>
          </cell>
          <cell r="H33">
            <v>106.5</v>
          </cell>
          <cell r="I33">
            <v>107.1</v>
          </cell>
          <cell r="J33">
            <v>107.1</v>
          </cell>
          <cell r="K33">
            <v>108.3</v>
          </cell>
          <cell r="L33">
            <v>106.5</v>
          </cell>
          <cell r="M33">
            <v>107.1</v>
          </cell>
          <cell r="N33">
            <v>105.9</v>
          </cell>
          <cell r="O33">
            <v>105.3</v>
          </cell>
          <cell r="P33">
            <v>106.5</v>
          </cell>
          <cell r="Q33">
            <v>106.5</v>
          </cell>
          <cell r="S33">
            <v>3210</v>
          </cell>
        </row>
        <row r="34">
          <cell r="A34">
            <v>33</v>
          </cell>
          <cell r="B34">
            <v>30</v>
          </cell>
          <cell r="C34">
            <v>117911100</v>
          </cell>
          <cell r="D34" t="str">
            <v>33</v>
          </cell>
          <cell r="E34" t="str">
            <v>Pommes frites, tiefgefroren</v>
          </cell>
          <cell r="F34">
            <v>93.1</v>
          </cell>
          <cell r="G34">
            <v>95</v>
          </cell>
          <cell r="H34">
            <v>95</v>
          </cell>
          <cell r="I34">
            <v>93.8</v>
          </cell>
          <cell r="J34">
            <v>93.1</v>
          </cell>
          <cell r="K34">
            <v>95</v>
          </cell>
          <cell r="L34">
            <v>94.4</v>
          </cell>
          <cell r="M34">
            <v>95.6</v>
          </cell>
          <cell r="N34">
            <v>92.6</v>
          </cell>
          <cell r="O34">
            <v>92</v>
          </cell>
          <cell r="P34">
            <v>92.6</v>
          </cell>
          <cell r="Q34">
            <v>92.6</v>
          </cell>
          <cell r="S34">
            <v>3310</v>
          </cell>
        </row>
        <row r="35">
          <cell r="A35">
            <v>34</v>
          </cell>
          <cell r="B35">
            <v>31</v>
          </cell>
          <cell r="C35">
            <v>117610100</v>
          </cell>
          <cell r="D35" t="str">
            <v>34</v>
          </cell>
          <cell r="E35" t="str">
            <v>Spinat, tiefgefroren</v>
          </cell>
          <cell r="F35">
            <v>104.2</v>
          </cell>
          <cell r="G35">
            <v>107</v>
          </cell>
          <cell r="H35">
            <v>107</v>
          </cell>
          <cell r="I35">
            <v>107</v>
          </cell>
          <cell r="J35">
            <v>109.7</v>
          </cell>
          <cell r="K35">
            <v>108.3</v>
          </cell>
          <cell r="L35">
            <v>108.3</v>
          </cell>
          <cell r="M35">
            <v>105.4</v>
          </cell>
          <cell r="N35">
            <v>106.9</v>
          </cell>
          <cell r="O35">
            <v>105.4</v>
          </cell>
          <cell r="P35">
            <v>105.4</v>
          </cell>
          <cell r="Q35">
            <v>101.1</v>
          </cell>
          <cell r="S35">
            <v>3410</v>
          </cell>
        </row>
        <row r="36">
          <cell r="A36">
            <v>35</v>
          </cell>
          <cell r="B36">
            <v>32</v>
          </cell>
          <cell r="C36">
            <v>117690100</v>
          </cell>
          <cell r="D36" t="str">
            <v>35</v>
          </cell>
          <cell r="E36" t="str">
            <v>Anderes Gemüse, tiefgefroren</v>
          </cell>
          <cell r="F36">
            <v>97.5</v>
          </cell>
          <cell r="G36">
            <v>97.5</v>
          </cell>
          <cell r="H36">
            <v>97.5</v>
          </cell>
          <cell r="I36">
            <v>98.5</v>
          </cell>
          <cell r="J36">
            <v>100.5</v>
          </cell>
          <cell r="K36">
            <v>98.5</v>
          </cell>
          <cell r="L36">
            <v>97.5</v>
          </cell>
          <cell r="M36">
            <v>96.5</v>
          </cell>
          <cell r="N36">
            <v>99.4</v>
          </cell>
          <cell r="O36">
            <v>97.4</v>
          </cell>
          <cell r="P36">
            <v>96.5</v>
          </cell>
          <cell r="Q36">
            <v>96.5</v>
          </cell>
          <cell r="S36">
            <v>3510</v>
          </cell>
        </row>
        <row r="37">
          <cell r="A37">
            <v>36</v>
          </cell>
          <cell r="B37">
            <v>34</v>
          </cell>
          <cell r="C37">
            <v>118500100</v>
          </cell>
          <cell r="D37" t="str">
            <v>36</v>
          </cell>
          <cell r="E37" t="str">
            <v>Speiseeis</v>
          </cell>
          <cell r="F37">
            <v>94.2</v>
          </cell>
          <cell r="G37">
            <v>95.8</v>
          </cell>
          <cell r="H37">
            <v>95</v>
          </cell>
          <cell r="I37">
            <v>95.4</v>
          </cell>
          <cell r="J37">
            <v>95.4</v>
          </cell>
          <cell r="K37">
            <v>94.6</v>
          </cell>
          <cell r="L37">
            <v>94.3</v>
          </cell>
          <cell r="M37">
            <v>90.5</v>
          </cell>
          <cell r="N37">
            <v>90.8</v>
          </cell>
          <cell r="O37">
            <v>88.2</v>
          </cell>
          <cell r="P37">
            <v>88.2</v>
          </cell>
          <cell r="Q37">
            <v>87.1</v>
          </cell>
          <cell r="S37">
            <v>3610</v>
          </cell>
        </row>
        <row r="38">
          <cell r="A38">
            <v>37</v>
          </cell>
          <cell r="B38">
            <v>35</v>
          </cell>
          <cell r="C38">
            <v>118500200</v>
          </cell>
          <cell r="D38" t="str">
            <v>37</v>
          </cell>
          <cell r="E38" t="str">
            <v>Portioniertes Speiseeis</v>
          </cell>
          <cell r="F38">
            <v>94.7</v>
          </cell>
          <cell r="G38">
            <v>94.2</v>
          </cell>
          <cell r="H38">
            <v>94.2</v>
          </cell>
          <cell r="I38">
            <v>93.7</v>
          </cell>
          <cell r="J38">
            <v>93.2</v>
          </cell>
          <cell r="K38">
            <v>91.7</v>
          </cell>
          <cell r="L38">
            <v>94.8</v>
          </cell>
          <cell r="M38">
            <v>94.8</v>
          </cell>
          <cell r="N38">
            <v>93.3</v>
          </cell>
          <cell r="O38">
            <v>94.3</v>
          </cell>
          <cell r="P38">
            <v>94.8</v>
          </cell>
          <cell r="Q38">
            <v>94.8</v>
          </cell>
          <cell r="S38">
            <v>3710</v>
          </cell>
        </row>
        <row r="39">
          <cell r="A39">
            <v>38</v>
          </cell>
          <cell r="B39">
            <v>36</v>
          </cell>
          <cell r="C39">
            <v>111431100</v>
          </cell>
          <cell r="D39" t="str">
            <v>38</v>
          </cell>
          <cell r="E39" t="str">
            <v>Kuchen o. Torten, tiefgefroren</v>
          </cell>
          <cell r="F39">
            <v>98.5</v>
          </cell>
          <cell r="G39">
            <v>98.5</v>
          </cell>
          <cell r="H39">
            <v>98.5</v>
          </cell>
          <cell r="I39">
            <v>96.5</v>
          </cell>
          <cell r="J39">
            <v>97.8</v>
          </cell>
          <cell r="K39">
            <v>97.2</v>
          </cell>
          <cell r="L39">
            <v>97.2</v>
          </cell>
          <cell r="M39">
            <v>97.2</v>
          </cell>
          <cell r="N39">
            <v>97.2</v>
          </cell>
          <cell r="O39">
            <v>97.2</v>
          </cell>
          <cell r="P39">
            <v>97.2</v>
          </cell>
          <cell r="Q39">
            <v>97.2</v>
          </cell>
          <cell r="S39">
            <v>3810</v>
          </cell>
        </row>
        <row r="40">
          <cell r="A40">
            <v>39</v>
          </cell>
          <cell r="B40">
            <v>37</v>
          </cell>
          <cell r="C40">
            <v>114700100</v>
          </cell>
          <cell r="D40" t="str">
            <v>39</v>
          </cell>
          <cell r="E40" t="str">
            <v>Eier</v>
          </cell>
          <cell r="F40">
            <v>123.3</v>
          </cell>
          <cell r="G40">
            <v>121.7</v>
          </cell>
          <cell r="H40">
            <v>120.9</v>
          </cell>
          <cell r="I40">
            <v>118.5</v>
          </cell>
          <cell r="J40">
            <v>117.7</v>
          </cell>
          <cell r="K40">
            <v>117.7</v>
          </cell>
          <cell r="L40">
            <v>117.7</v>
          </cell>
          <cell r="M40">
            <v>116.1</v>
          </cell>
          <cell r="N40">
            <v>117.7</v>
          </cell>
          <cell r="O40">
            <v>118.5</v>
          </cell>
          <cell r="P40">
            <v>120.1</v>
          </cell>
          <cell r="Q40">
            <v>119.3</v>
          </cell>
          <cell r="S40">
            <v>3910</v>
          </cell>
        </row>
        <row r="41">
          <cell r="A41">
            <v>40</v>
          </cell>
          <cell r="B41">
            <v>38</v>
          </cell>
          <cell r="C41">
            <v>114110100</v>
          </cell>
          <cell r="D41" t="str">
            <v>40</v>
          </cell>
          <cell r="E41" t="str">
            <v>Frische Vollmilch</v>
          </cell>
          <cell r="F41">
            <v>108.7</v>
          </cell>
          <cell r="G41">
            <v>108.7</v>
          </cell>
          <cell r="H41">
            <v>108.7</v>
          </cell>
          <cell r="I41">
            <v>108.7</v>
          </cell>
          <cell r="J41">
            <v>108.7</v>
          </cell>
          <cell r="K41">
            <v>108.7</v>
          </cell>
          <cell r="L41">
            <v>108.7</v>
          </cell>
          <cell r="M41">
            <v>107</v>
          </cell>
          <cell r="N41">
            <v>107</v>
          </cell>
          <cell r="O41">
            <v>107</v>
          </cell>
          <cell r="P41">
            <v>107</v>
          </cell>
          <cell r="Q41">
            <v>107</v>
          </cell>
          <cell r="S41">
            <v>4010</v>
          </cell>
        </row>
        <row r="42">
          <cell r="A42">
            <v>41</v>
          </cell>
          <cell r="B42">
            <v>39</v>
          </cell>
          <cell r="C42">
            <v>114150100</v>
          </cell>
          <cell r="D42" t="str">
            <v>41</v>
          </cell>
          <cell r="E42" t="str">
            <v>H-Milch</v>
          </cell>
          <cell r="F42">
            <v>107.3</v>
          </cell>
          <cell r="G42">
            <v>105.6</v>
          </cell>
          <cell r="H42">
            <v>107.3</v>
          </cell>
          <cell r="I42">
            <v>107.3</v>
          </cell>
          <cell r="J42">
            <v>107.3</v>
          </cell>
          <cell r="K42">
            <v>107.3</v>
          </cell>
          <cell r="L42">
            <v>107.3</v>
          </cell>
          <cell r="M42">
            <v>109</v>
          </cell>
          <cell r="N42">
            <v>107.3</v>
          </cell>
          <cell r="O42">
            <v>104</v>
          </cell>
          <cell r="P42">
            <v>107.3</v>
          </cell>
          <cell r="Q42">
            <v>107.3</v>
          </cell>
          <cell r="S42">
            <v>4110</v>
          </cell>
        </row>
        <row r="43">
          <cell r="A43">
            <v>42</v>
          </cell>
          <cell r="B43">
            <v>40</v>
          </cell>
          <cell r="C43">
            <v>114610100</v>
          </cell>
          <cell r="D43" t="str">
            <v>42</v>
          </cell>
          <cell r="E43" t="str">
            <v>Sahne</v>
          </cell>
          <cell r="F43">
            <v>99</v>
          </cell>
          <cell r="G43">
            <v>99</v>
          </cell>
          <cell r="H43">
            <v>99</v>
          </cell>
          <cell r="I43">
            <v>101</v>
          </cell>
          <cell r="J43">
            <v>101</v>
          </cell>
          <cell r="K43">
            <v>101</v>
          </cell>
          <cell r="L43">
            <v>101</v>
          </cell>
          <cell r="M43">
            <v>101</v>
          </cell>
          <cell r="N43">
            <v>98.9</v>
          </cell>
          <cell r="O43">
            <v>98.9</v>
          </cell>
          <cell r="P43">
            <v>98.9</v>
          </cell>
          <cell r="Q43">
            <v>98.9</v>
          </cell>
          <cell r="S43">
            <v>4210</v>
          </cell>
        </row>
        <row r="44">
          <cell r="A44">
            <v>43</v>
          </cell>
          <cell r="B44">
            <v>41</v>
          </cell>
          <cell r="C44">
            <v>114400100</v>
          </cell>
          <cell r="D44" t="str">
            <v>43</v>
          </cell>
          <cell r="E44" t="str">
            <v>Joghurt mit o. ohne Fruchtzusatz</v>
          </cell>
          <cell r="F44">
            <v>116.8</v>
          </cell>
          <cell r="G44">
            <v>116.8</v>
          </cell>
          <cell r="H44">
            <v>116.8</v>
          </cell>
          <cell r="I44">
            <v>116.8</v>
          </cell>
          <cell r="J44">
            <v>116.8</v>
          </cell>
          <cell r="K44">
            <v>120.1</v>
          </cell>
          <cell r="L44">
            <v>120.1</v>
          </cell>
          <cell r="M44">
            <v>116.8</v>
          </cell>
          <cell r="N44">
            <v>116.8</v>
          </cell>
          <cell r="O44">
            <v>116.8</v>
          </cell>
          <cell r="P44">
            <v>116.8</v>
          </cell>
          <cell r="Q44">
            <v>120.1</v>
          </cell>
          <cell r="S44">
            <v>4310</v>
          </cell>
        </row>
        <row r="45">
          <cell r="A45">
            <v>44</v>
          </cell>
          <cell r="B45">
            <v>42</v>
          </cell>
          <cell r="C45">
            <v>114630100</v>
          </cell>
          <cell r="D45" t="str">
            <v>44</v>
          </cell>
          <cell r="E45" t="str">
            <v>Fertigdessert, kein Joghurt</v>
          </cell>
          <cell r="F45">
            <v>113.9</v>
          </cell>
          <cell r="G45">
            <v>113.9</v>
          </cell>
          <cell r="H45">
            <v>113.9</v>
          </cell>
          <cell r="I45">
            <v>113.9</v>
          </cell>
          <cell r="J45">
            <v>116.7</v>
          </cell>
          <cell r="K45">
            <v>116.7</v>
          </cell>
          <cell r="L45">
            <v>119.6</v>
          </cell>
          <cell r="M45">
            <v>116.7</v>
          </cell>
          <cell r="N45">
            <v>116.7</v>
          </cell>
          <cell r="O45">
            <v>116.7</v>
          </cell>
          <cell r="P45">
            <v>116.7</v>
          </cell>
          <cell r="Q45">
            <v>119.6</v>
          </cell>
          <cell r="S45">
            <v>4410</v>
          </cell>
        </row>
        <row r="46">
          <cell r="A46">
            <v>45</v>
          </cell>
          <cell r="B46">
            <v>43</v>
          </cell>
          <cell r="C46">
            <v>114550100</v>
          </cell>
          <cell r="D46" t="str">
            <v>45</v>
          </cell>
          <cell r="E46" t="str">
            <v>Speisequark</v>
          </cell>
          <cell r="F46">
            <v>107.3</v>
          </cell>
          <cell r="G46">
            <v>105.7</v>
          </cell>
          <cell r="H46">
            <v>105.7</v>
          </cell>
          <cell r="I46">
            <v>105.7</v>
          </cell>
          <cell r="J46">
            <v>105.7</v>
          </cell>
          <cell r="K46">
            <v>105.7</v>
          </cell>
          <cell r="L46">
            <v>105.7</v>
          </cell>
          <cell r="M46">
            <v>105.7</v>
          </cell>
          <cell r="N46">
            <v>105.7</v>
          </cell>
          <cell r="O46">
            <v>104.2</v>
          </cell>
          <cell r="P46">
            <v>104.2</v>
          </cell>
          <cell r="Q46">
            <v>105.7</v>
          </cell>
          <cell r="S46">
            <v>4510</v>
          </cell>
        </row>
        <row r="47">
          <cell r="A47">
            <v>46</v>
          </cell>
          <cell r="B47">
            <v>45</v>
          </cell>
          <cell r="C47">
            <v>114510100</v>
          </cell>
          <cell r="D47" t="str">
            <v>46</v>
          </cell>
          <cell r="E47" t="str">
            <v>Hartkäse</v>
          </cell>
          <cell r="F47">
            <v>103.3</v>
          </cell>
          <cell r="G47">
            <v>104.5</v>
          </cell>
          <cell r="H47">
            <v>103.9</v>
          </cell>
          <cell r="I47">
            <v>104.7</v>
          </cell>
          <cell r="J47">
            <v>105</v>
          </cell>
          <cell r="K47">
            <v>105.1</v>
          </cell>
          <cell r="L47">
            <v>104.2</v>
          </cell>
          <cell r="M47">
            <v>103.4</v>
          </cell>
          <cell r="N47">
            <v>103.4</v>
          </cell>
          <cell r="O47">
            <v>102.1</v>
          </cell>
          <cell r="P47">
            <v>100.2</v>
          </cell>
          <cell r="Q47">
            <v>100.2</v>
          </cell>
          <cell r="S47">
            <v>4610</v>
          </cell>
        </row>
        <row r="48">
          <cell r="A48">
            <v>47</v>
          </cell>
          <cell r="B48">
            <v>46</v>
          </cell>
          <cell r="C48">
            <v>114520100</v>
          </cell>
          <cell r="D48" t="str">
            <v>47</v>
          </cell>
          <cell r="E48" t="str">
            <v>Schnittkäse</v>
          </cell>
          <cell r="F48">
            <v>106.1</v>
          </cell>
          <cell r="G48">
            <v>106.5</v>
          </cell>
          <cell r="H48">
            <v>106.3</v>
          </cell>
          <cell r="I48">
            <v>106.1</v>
          </cell>
          <cell r="J48">
            <v>106.7</v>
          </cell>
          <cell r="K48">
            <v>107.3</v>
          </cell>
          <cell r="L48">
            <v>106.7</v>
          </cell>
          <cell r="M48">
            <v>106.7</v>
          </cell>
          <cell r="N48">
            <v>105.3</v>
          </cell>
          <cell r="O48">
            <v>104.5</v>
          </cell>
          <cell r="P48">
            <v>105.3</v>
          </cell>
          <cell r="Q48">
            <v>105.1</v>
          </cell>
          <cell r="S48">
            <v>4710</v>
          </cell>
        </row>
        <row r="49">
          <cell r="A49">
            <v>48</v>
          </cell>
          <cell r="B49">
            <v>47</v>
          </cell>
          <cell r="C49">
            <v>114530100</v>
          </cell>
          <cell r="D49" t="str">
            <v>48</v>
          </cell>
          <cell r="E49" t="str">
            <v>Weichkäse</v>
          </cell>
          <cell r="F49">
            <v>104.3</v>
          </cell>
          <cell r="G49">
            <v>103.2</v>
          </cell>
          <cell r="H49">
            <v>102.1</v>
          </cell>
          <cell r="I49">
            <v>103.2</v>
          </cell>
          <cell r="J49">
            <v>103.2</v>
          </cell>
          <cell r="K49">
            <v>103.2</v>
          </cell>
          <cell r="L49">
            <v>103.2</v>
          </cell>
          <cell r="M49">
            <v>103.2</v>
          </cell>
          <cell r="N49">
            <v>102.1</v>
          </cell>
          <cell r="O49">
            <v>102.1</v>
          </cell>
          <cell r="P49">
            <v>102.1</v>
          </cell>
          <cell r="Q49">
            <v>102.1</v>
          </cell>
          <cell r="S49">
            <v>4810</v>
          </cell>
        </row>
        <row r="50">
          <cell r="A50">
            <v>49</v>
          </cell>
          <cell r="B50">
            <v>48</v>
          </cell>
          <cell r="C50">
            <v>115100100</v>
          </cell>
          <cell r="D50" t="str">
            <v>49</v>
          </cell>
          <cell r="E50" t="str">
            <v>Butter</v>
          </cell>
          <cell r="F50">
            <v>98.7</v>
          </cell>
          <cell r="G50">
            <v>98.7</v>
          </cell>
          <cell r="H50">
            <v>98.7</v>
          </cell>
          <cell r="I50">
            <v>98.7</v>
          </cell>
          <cell r="J50">
            <v>98.7</v>
          </cell>
          <cell r="K50">
            <v>98.7</v>
          </cell>
          <cell r="L50">
            <v>98.7</v>
          </cell>
          <cell r="M50">
            <v>98.7</v>
          </cell>
          <cell r="N50">
            <v>97.7</v>
          </cell>
          <cell r="O50">
            <v>97.7</v>
          </cell>
          <cell r="P50">
            <v>97.7</v>
          </cell>
          <cell r="Q50">
            <v>96.7</v>
          </cell>
          <cell r="S50">
            <v>4910</v>
          </cell>
        </row>
        <row r="51">
          <cell r="A51">
            <v>50</v>
          </cell>
          <cell r="B51">
            <v>49</v>
          </cell>
          <cell r="C51">
            <v>115210100</v>
          </cell>
          <cell r="D51" t="str">
            <v>50</v>
          </cell>
          <cell r="E51" t="str">
            <v>Margarine</v>
          </cell>
          <cell r="F51">
            <v>106.9</v>
          </cell>
          <cell r="G51">
            <v>105.7</v>
          </cell>
          <cell r="H51">
            <v>105.7</v>
          </cell>
          <cell r="I51">
            <v>104.5</v>
          </cell>
          <cell r="J51">
            <v>104.5</v>
          </cell>
          <cell r="K51">
            <v>104.5</v>
          </cell>
          <cell r="L51">
            <v>104.5</v>
          </cell>
          <cell r="M51">
            <v>103.4</v>
          </cell>
          <cell r="N51">
            <v>102.2</v>
          </cell>
          <cell r="O51">
            <v>102.2</v>
          </cell>
          <cell r="P51">
            <v>103.4</v>
          </cell>
          <cell r="Q51">
            <v>102.2</v>
          </cell>
          <cell r="S51">
            <v>5010</v>
          </cell>
        </row>
        <row r="52">
          <cell r="A52">
            <v>51</v>
          </cell>
          <cell r="B52">
            <v>905</v>
          </cell>
          <cell r="C52">
            <v>115210200</v>
          </cell>
          <cell r="D52" t="str">
            <v>51</v>
          </cell>
          <cell r="E52" t="str">
            <v>Diät-Margarine</v>
          </cell>
          <cell r="F52">
            <v>111.2</v>
          </cell>
          <cell r="G52">
            <v>109</v>
          </cell>
          <cell r="H52">
            <v>111.2</v>
          </cell>
          <cell r="I52">
            <v>111.2</v>
          </cell>
          <cell r="J52">
            <v>111.2</v>
          </cell>
          <cell r="K52">
            <v>110.1</v>
          </cell>
          <cell r="L52">
            <v>110.1</v>
          </cell>
          <cell r="M52">
            <v>111.3</v>
          </cell>
          <cell r="N52">
            <v>112.4</v>
          </cell>
          <cell r="O52">
            <v>111.3</v>
          </cell>
          <cell r="P52">
            <v>111.3</v>
          </cell>
          <cell r="Q52">
            <v>111.3</v>
          </cell>
          <cell r="S52">
            <v>5110</v>
          </cell>
        </row>
        <row r="53">
          <cell r="A53">
            <v>52</v>
          </cell>
          <cell r="B53">
            <v>50</v>
          </cell>
          <cell r="C53">
            <v>115250100</v>
          </cell>
          <cell r="D53" t="str">
            <v>52</v>
          </cell>
          <cell r="E53" t="str">
            <v>Pflanzenfett zum Braten und Backen</v>
          </cell>
          <cell r="F53">
            <v>105</v>
          </cell>
          <cell r="G53">
            <v>103.6</v>
          </cell>
          <cell r="H53">
            <v>103.6</v>
          </cell>
          <cell r="I53">
            <v>103.6</v>
          </cell>
          <cell r="J53">
            <v>103.6</v>
          </cell>
          <cell r="K53">
            <v>105.1</v>
          </cell>
          <cell r="L53">
            <v>105.1</v>
          </cell>
          <cell r="M53">
            <v>106.5</v>
          </cell>
          <cell r="N53">
            <v>106.5</v>
          </cell>
          <cell r="O53">
            <v>106.5</v>
          </cell>
          <cell r="P53">
            <v>105</v>
          </cell>
          <cell r="Q53">
            <v>105</v>
          </cell>
          <cell r="S53">
            <v>5210</v>
          </cell>
        </row>
        <row r="54">
          <cell r="A54">
            <v>53</v>
          </cell>
          <cell r="B54">
            <v>51</v>
          </cell>
          <cell r="C54">
            <v>112610100</v>
          </cell>
          <cell r="D54" t="str">
            <v>53</v>
          </cell>
          <cell r="E54" t="str">
            <v>Feinkostsalat auf Fleischbasis</v>
          </cell>
          <cell r="F54">
            <v>104.6</v>
          </cell>
          <cell r="G54">
            <v>103.5</v>
          </cell>
          <cell r="H54">
            <v>104.6</v>
          </cell>
          <cell r="I54">
            <v>104.6</v>
          </cell>
          <cell r="J54">
            <v>105.8</v>
          </cell>
          <cell r="K54">
            <v>107</v>
          </cell>
          <cell r="L54">
            <v>107</v>
          </cell>
          <cell r="M54">
            <v>105.8</v>
          </cell>
          <cell r="N54">
            <v>107</v>
          </cell>
          <cell r="O54">
            <v>107</v>
          </cell>
          <cell r="P54">
            <v>107</v>
          </cell>
          <cell r="Q54">
            <v>108.1</v>
          </cell>
          <cell r="S54">
            <v>5310</v>
          </cell>
        </row>
        <row r="55">
          <cell r="A55">
            <v>54</v>
          </cell>
          <cell r="B55">
            <v>52</v>
          </cell>
          <cell r="C55">
            <v>113413100</v>
          </cell>
          <cell r="D55" t="str">
            <v>54</v>
          </cell>
          <cell r="E55" t="str">
            <v>Fischmarinade</v>
          </cell>
          <cell r="F55">
            <v>122.6</v>
          </cell>
          <cell r="G55">
            <v>121</v>
          </cell>
          <cell r="H55">
            <v>121.8</v>
          </cell>
          <cell r="I55">
            <v>120.2</v>
          </cell>
          <cell r="J55">
            <v>121</v>
          </cell>
          <cell r="K55">
            <v>122.6</v>
          </cell>
          <cell r="L55">
            <v>123.4</v>
          </cell>
          <cell r="M55">
            <v>124.2</v>
          </cell>
          <cell r="N55">
            <v>123.4</v>
          </cell>
          <cell r="O55">
            <v>122.6</v>
          </cell>
          <cell r="P55">
            <v>121.8</v>
          </cell>
          <cell r="Q55">
            <v>118.7</v>
          </cell>
          <cell r="S55">
            <v>5410</v>
          </cell>
        </row>
        <row r="56">
          <cell r="A56">
            <v>55</v>
          </cell>
          <cell r="B56">
            <v>54</v>
          </cell>
          <cell r="C56">
            <v>111321100</v>
          </cell>
          <cell r="D56" t="str">
            <v>55</v>
          </cell>
          <cell r="E56" t="str">
            <v>Nudelfertiggericht</v>
          </cell>
          <cell r="F56">
            <v>112.3</v>
          </cell>
          <cell r="G56">
            <v>113.1</v>
          </cell>
          <cell r="H56">
            <v>114.8</v>
          </cell>
          <cell r="I56">
            <v>114</v>
          </cell>
          <cell r="J56">
            <v>114.8</v>
          </cell>
          <cell r="K56">
            <v>114.8</v>
          </cell>
          <cell r="L56">
            <v>111.5</v>
          </cell>
          <cell r="M56">
            <v>111.5</v>
          </cell>
          <cell r="N56">
            <v>112.3</v>
          </cell>
          <cell r="O56">
            <v>113.1</v>
          </cell>
          <cell r="P56">
            <v>113.1</v>
          </cell>
          <cell r="Q56">
            <v>113.1</v>
          </cell>
          <cell r="S56">
            <v>5510</v>
          </cell>
        </row>
        <row r="57">
          <cell r="A57">
            <v>56</v>
          </cell>
          <cell r="B57">
            <v>55</v>
          </cell>
          <cell r="C57">
            <v>112514100</v>
          </cell>
          <cell r="D57" t="str">
            <v>56</v>
          </cell>
          <cell r="E57" t="str">
            <v>Wurstkonserve</v>
          </cell>
          <cell r="F57">
            <v>108.6</v>
          </cell>
          <cell r="G57">
            <v>107.5</v>
          </cell>
          <cell r="H57">
            <v>108</v>
          </cell>
          <cell r="I57">
            <v>104.8</v>
          </cell>
          <cell r="J57">
            <v>104.8</v>
          </cell>
          <cell r="K57">
            <v>105.3</v>
          </cell>
          <cell r="L57">
            <v>104.3</v>
          </cell>
          <cell r="M57">
            <v>104.3</v>
          </cell>
          <cell r="N57">
            <v>104.8</v>
          </cell>
          <cell r="O57">
            <v>104.8</v>
          </cell>
          <cell r="P57">
            <v>105.3</v>
          </cell>
          <cell r="Q57">
            <v>107</v>
          </cell>
          <cell r="S57">
            <v>5610</v>
          </cell>
        </row>
        <row r="58">
          <cell r="A58">
            <v>57</v>
          </cell>
          <cell r="B58">
            <v>56</v>
          </cell>
          <cell r="C58">
            <v>112650200</v>
          </cell>
          <cell r="D58" t="str">
            <v>57</v>
          </cell>
          <cell r="E58" t="str">
            <v>Fleischfertiggericht (Mikrowelle o. Wasserbad)</v>
          </cell>
          <cell r="F58">
            <v>102.2</v>
          </cell>
          <cell r="G58">
            <v>102.2</v>
          </cell>
          <cell r="H58">
            <v>102.6</v>
          </cell>
          <cell r="I58">
            <v>102.6</v>
          </cell>
          <cell r="J58">
            <v>103.4</v>
          </cell>
          <cell r="K58">
            <v>103.4</v>
          </cell>
          <cell r="L58">
            <v>103</v>
          </cell>
          <cell r="M58">
            <v>103.4</v>
          </cell>
          <cell r="N58">
            <v>103</v>
          </cell>
          <cell r="O58">
            <v>103</v>
          </cell>
          <cell r="P58">
            <v>101.3</v>
          </cell>
          <cell r="Q58">
            <v>101.7</v>
          </cell>
          <cell r="S58">
            <v>5710</v>
          </cell>
        </row>
        <row r="59">
          <cell r="A59">
            <v>58</v>
          </cell>
          <cell r="B59">
            <v>57</v>
          </cell>
          <cell r="C59">
            <v>113411100</v>
          </cell>
          <cell r="D59" t="str">
            <v>58</v>
          </cell>
          <cell r="E59" t="str">
            <v>Fischkonserve</v>
          </cell>
          <cell r="F59">
            <v>111.7</v>
          </cell>
          <cell r="G59">
            <v>110.6</v>
          </cell>
          <cell r="H59">
            <v>111.7</v>
          </cell>
          <cell r="I59">
            <v>111.7</v>
          </cell>
          <cell r="J59">
            <v>110.6</v>
          </cell>
          <cell r="K59">
            <v>110.6</v>
          </cell>
          <cell r="L59">
            <v>109.6</v>
          </cell>
          <cell r="M59">
            <v>110.6</v>
          </cell>
          <cell r="N59">
            <v>109.6</v>
          </cell>
          <cell r="O59">
            <v>108.6</v>
          </cell>
          <cell r="P59">
            <v>108.6</v>
          </cell>
          <cell r="Q59">
            <v>108.6</v>
          </cell>
          <cell r="S59">
            <v>5810</v>
          </cell>
        </row>
        <row r="60">
          <cell r="A60">
            <v>59</v>
          </cell>
          <cell r="B60">
            <v>58</v>
          </cell>
          <cell r="C60">
            <v>115400100</v>
          </cell>
          <cell r="D60" t="str">
            <v>59</v>
          </cell>
          <cell r="E60" t="str">
            <v>Pflanzenöl (kein Olivenöl)</v>
          </cell>
          <cell r="F60">
            <v>104.5</v>
          </cell>
          <cell r="G60">
            <v>105.8</v>
          </cell>
          <cell r="H60">
            <v>105.2</v>
          </cell>
          <cell r="I60">
            <v>104.5</v>
          </cell>
          <cell r="J60">
            <v>103.9</v>
          </cell>
          <cell r="K60">
            <v>103.3</v>
          </cell>
          <cell r="L60">
            <v>102.7</v>
          </cell>
          <cell r="M60">
            <v>103.3</v>
          </cell>
          <cell r="N60">
            <v>103.3</v>
          </cell>
          <cell r="O60">
            <v>103.3</v>
          </cell>
          <cell r="P60">
            <v>102.7</v>
          </cell>
          <cell r="Q60">
            <v>102.7</v>
          </cell>
          <cell r="S60">
            <v>5910</v>
          </cell>
        </row>
        <row r="61">
          <cell r="A61">
            <v>60</v>
          </cell>
          <cell r="B61">
            <v>60</v>
          </cell>
          <cell r="C61">
            <v>119410100</v>
          </cell>
          <cell r="D61" t="str">
            <v>60</v>
          </cell>
          <cell r="E61" t="str">
            <v>Essig</v>
          </cell>
          <cell r="F61">
            <v>100.3</v>
          </cell>
          <cell r="G61">
            <v>101.6</v>
          </cell>
          <cell r="H61">
            <v>103</v>
          </cell>
          <cell r="I61">
            <v>101.6</v>
          </cell>
          <cell r="J61">
            <v>101.6</v>
          </cell>
          <cell r="K61">
            <v>101.6</v>
          </cell>
          <cell r="L61">
            <v>103</v>
          </cell>
          <cell r="M61">
            <v>103</v>
          </cell>
          <cell r="N61">
            <v>103</v>
          </cell>
          <cell r="O61">
            <v>101.6</v>
          </cell>
          <cell r="P61">
            <v>101.6</v>
          </cell>
          <cell r="Q61">
            <v>101.6</v>
          </cell>
          <cell r="S61">
            <v>6010</v>
          </cell>
        </row>
        <row r="62">
          <cell r="A62">
            <v>61</v>
          </cell>
          <cell r="B62">
            <v>61</v>
          </cell>
          <cell r="C62">
            <v>119490100</v>
          </cell>
          <cell r="D62" t="str">
            <v>61</v>
          </cell>
          <cell r="E62" t="str">
            <v>Senf</v>
          </cell>
          <cell r="F62">
            <v>100.2</v>
          </cell>
          <cell r="G62">
            <v>101.3</v>
          </cell>
          <cell r="H62">
            <v>101.3</v>
          </cell>
          <cell r="I62">
            <v>103.5</v>
          </cell>
          <cell r="J62">
            <v>103.5</v>
          </cell>
          <cell r="K62">
            <v>102.4</v>
          </cell>
          <cell r="L62">
            <v>102.4</v>
          </cell>
          <cell r="M62">
            <v>102.4</v>
          </cell>
          <cell r="N62">
            <v>101.4</v>
          </cell>
          <cell r="O62">
            <v>102.4</v>
          </cell>
          <cell r="P62">
            <v>102.4</v>
          </cell>
          <cell r="Q62">
            <v>102.4</v>
          </cell>
          <cell r="S62">
            <v>6110</v>
          </cell>
        </row>
        <row r="63">
          <cell r="A63">
            <v>62</v>
          </cell>
          <cell r="B63">
            <v>62</v>
          </cell>
          <cell r="C63">
            <v>119420100</v>
          </cell>
          <cell r="D63" t="str">
            <v>62</v>
          </cell>
          <cell r="E63" t="str">
            <v>Mayonnaise</v>
          </cell>
          <cell r="F63">
            <v>102.7</v>
          </cell>
          <cell r="G63">
            <v>102.7</v>
          </cell>
          <cell r="H63">
            <v>103.9</v>
          </cell>
          <cell r="I63">
            <v>103.9</v>
          </cell>
          <cell r="J63">
            <v>101.5</v>
          </cell>
          <cell r="K63">
            <v>101.5</v>
          </cell>
          <cell r="L63">
            <v>101.5</v>
          </cell>
          <cell r="M63">
            <v>101.5</v>
          </cell>
          <cell r="N63">
            <v>102.7</v>
          </cell>
          <cell r="O63">
            <v>102.7</v>
          </cell>
          <cell r="P63">
            <v>102.7</v>
          </cell>
          <cell r="Q63">
            <v>102.7</v>
          </cell>
          <cell r="S63">
            <v>6210</v>
          </cell>
        </row>
        <row r="64">
          <cell r="A64">
            <v>63</v>
          </cell>
          <cell r="B64">
            <v>63</v>
          </cell>
          <cell r="C64">
            <v>119230100</v>
          </cell>
          <cell r="D64" t="str">
            <v>63</v>
          </cell>
          <cell r="E64" t="str">
            <v>Gewürze</v>
          </cell>
          <cell r="F64">
            <v>104.2</v>
          </cell>
          <cell r="G64">
            <v>103.4</v>
          </cell>
          <cell r="H64">
            <v>103.8</v>
          </cell>
          <cell r="I64">
            <v>103.8</v>
          </cell>
          <cell r="J64">
            <v>103.8</v>
          </cell>
          <cell r="K64">
            <v>103.8</v>
          </cell>
          <cell r="L64">
            <v>107.4</v>
          </cell>
          <cell r="M64">
            <v>105.1</v>
          </cell>
          <cell r="N64">
            <v>105.1</v>
          </cell>
          <cell r="O64">
            <v>105.1</v>
          </cell>
          <cell r="P64">
            <v>105.1</v>
          </cell>
          <cell r="Q64">
            <v>105.1</v>
          </cell>
          <cell r="S64">
            <v>6310</v>
          </cell>
        </row>
        <row r="65">
          <cell r="A65">
            <v>64</v>
          </cell>
          <cell r="B65">
            <v>906</v>
          </cell>
          <cell r="C65">
            <v>119230200</v>
          </cell>
          <cell r="D65" t="str">
            <v>64</v>
          </cell>
          <cell r="E65" t="str">
            <v>Paprika in Beuteln</v>
          </cell>
          <cell r="F65">
            <v>104.7</v>
          </cell>
          <cell r="G65">
            <v>103.6</v>
          </cell>
          <cell r="H65">
            <v>103.6</v>
          </cell>
          <cell r="I65">
            <v>103.6</v>
          </cell>
          <cell r="J65">
            <v>103.3</v>
          </cell>
          <cell r="K65">
            <v>103.3</v>
          </cell>
          <cell r="L65">
            <v>104.7</v>
          </cell>
          <cell r="M65">
            <v>104</v>
          </cell>
          <cell r="N65">
            <v>104</v>
          </cell>
          <cell r="O65">
            <v>104.7</v>
          </cell>
          <cell r="P65">
            <v>104.7</v>
          </cell>
          <cell r="Q65">
            <v>104.7</v>
          </cell>
          <cell r="S65">
            <v>6410</v>
          </cell>
        </row>
        <row r="66">
          <cell r="A66">
            <v>65</v>
          </cell>
          <cell r="B66">
            <v>64</v>
          </cell>
          <cell r="C66">
            <v>119210100</v>
          </cell>
          <cell r="D66" t="str">
            <v>65</v>
          </cell>
          <cell r="E66" t="str">
            <v>Speisesalz</v>
          </cell>
          <cell r="F66">
            <v>109.6</v>
          </cell>
          <cell r="G66">
            <v>109.6</v>
          </cell>
          <cell r="H66">
            <v>109.6</v>
          </cell>
          <cell r="I66">
            <v>109.6</v>
          </cell>
          <cell r="J66">
            <v>106</v>
          </cell>
          <cell r="K66">
            <v>106</v>
          </cell>
          <cell r="L66">
            <v>106</v>
          </cell>
          <cell r="M66">
            <v>106</v>
          </cell>
          <cell r="N66">
            <v>106</v>
          </cell>
          <cell r="O66">
            <v>106</v>
          </cell>
          <cell r="P66">
            <v>106</v>
          </cell>
          <cell r="Q66">
            <v>106</v>
          </cell>
          <cell r="S66">
            <v>6510</v>
          </cell>
        </row>
        <row r="67">
          <cell r="A67">
            <v>66</v>
          </cell>
          <cell r="B67">
            <v>65</v>
          </cell>
          <cell r="C67">
            <v>114300100</v>
          </cell>
          <cell r="D67" t="str">
            <v>66</v>
          </cell>
          <cell r="E67" t="str">
            <v>Kondensierte Milch</v>
          </cell>
          <cell r="F67">
            <v>100.8</v>
          </cell>
          <cell r="G67">
            <v>100.8</v>
          </cell>
          <cell r="H67">
            <v>100.8</v>
          </cell>
          <cell r="I67">
            <v>100.8</v>
          </cell>
          <cell r="J67">
            <v>100.8</v>
          </cell>
          <cell r="K67">
            <v>100.8</v>
          </cell>
          <cell r="L67">
            <v>98.8</v>
          </cell>
          <cell r="M67">
            <v>98.8</v>
          </cell>
          <cell r="N67">
            <v>96.9</v>
          </cell>
          <cell r="O67">
            <v>98.8</v>
          </cell>
          <cell r="P67">
            <v>98.8</v>
          </cell>
          <cell r="Q67">
            <v>98.8</v>
          </cell>
          <cell r="S67">
            <v>6610</v>
          </cell>
        </row>
        <row r="68">
          <cell r="A68">
            <v>67</v>
          </cell>
          <cell r="B68">
            <v>66</v>
          </cell>
          <cell r="C68">
            <v>119100200</v>
          </cell>
          <cell r="D68" t="str">
            <v>67</v>
          </cell>
          <cell r="E68" t="str">
            <v>Tomatenketchup</v>
          </cell>
          <cell r="F68">
            <v>108.2</v>
          </cell>
          <cell r="G68">
            <v>106.6</v>
          </cell>
          <cell r="H68">
            <v>107.4</v>
          </cell>
          <cell r="I68">
            <v>107.4</v>
          </cell>
          <cell r="J68">
            <v>107.4</v>
          </cell>
          <cell r="K68">
            <v>108.2</v>
          </cell>
          <cell r="L68">
            <v>108.2</v>
          </cell>
          <cell r="M68">
            <v>109</v>
          </cell>
          <cell r="N68">
            <v>109</v>
          </cell>
          <cell r="O68">
            <v>109.8</v>
          </cell>
          <cell r="P68">
            <v>109.8</v>
          </cell>
          <cell r="Q68">
            <v>109.8</v>
          </cell>
          <cell r="S68">
            <v>6710</v>
          </cell>
        </row>
        <row r="69">
          <cell r="A69">
            <v>68</v>
          </cell>
          <cell r="B69">
            <v>67</v>
          </cell>
          <cell r="C69">
            <v>111212100</v>
          </cell>
          <cell r="D69" t="str">
            <v>68</v>
          </cell>
          <cell r="E69" t="str">
            <v>Roggen- o. Mischbrot (auch Schnittbrot)</v>
          </cell>
          <cell r="F69">
            <v>104.4</v>
          </cell>
          <cell r="G69">
            <v>104.4</v>
          </cell>
          <cell r="H69">
            <v>104.4</v>
          </cell>
          <cell r="I69">
            <v>104.4</v>
          </cell>
          <cell r="J69">
            <v>103.9</v>
          </cell>
          <cell r="K69">
            <v>104.4</v>
          </cell>
          <cell r="L69">
            <v>104.4</v>
          </cell>
          <cell r="M69">
            <v>104.9</v>
          </cell>
          <cell r="N69">
            <v>104.9</v>
          </cell>
          <cell r="O69">
            <v>104.9</v>
          </cell>
          <cell r="P69">
            <v>104.9</v>
          </cell>
          <cell r="Q69">
            <v>104.4</v>
          </cell>
          <cell r="S69">
            <v>6810</v>
          </cell>
        </row>
        <row r="70">
          <cell r="A70">
            <v>69</v>
          </cell>
          <cell r="B70">
            <v>907</v>
          </cell>
          <cell r="C70">
            <v>111212200</v>
          </cell>
          <cell r="D70" t="str">
            <v>69</v>
          </cell>
          <cell r="E70" t="str">
            <v>Mischbrot</v>
          </cell>
          <cell r="F70">
            <v>103.3</v>
          </cell>
          <cell r="G70">
            <v>103.3</v>
          </cell>
          <cell r="H70">
            <v>103.3</v>
          </cell>
          <cell r="I70">
            <v>103.3</v>
          </cell>
          <cell r="J70">
            <v>103.3</v>
          </cell>
          <cell r="K70">
            <v>103.3</v>
          </cell>
          <cell r="L70">
            <v>103.3</v>
          </cell>
          <cell r="M70">
            <v>102.8</v>
          </cell>
          <cell r="N70">
            <v>102.8</v>
          </cell>
          <cell r="O70">
            <v>102.8</v>
          </cell>
          <cell r="P70">
            <v>102.8</v>
          </cell>
          <cell r="Q70">
            <v>102.8</v>
          </cell>
          <cell r="S70">
            <v>6910</v>
          </cell>
        </row>
        <row r="71">
          <cell r="A71">
            <v>70</v>
          </cell>
          <cell r="B71">
            <v>68</v>
          </cell>
          <cell r="C71">
            <v>111213200</v>
          </cell>
          <cell r="D71" t="str">
            <v>70</v>
          </cell>
          <cell r="E71" t="str">
            <v>Körner- o. Vollkornbrot (auch Schnittbrot)</v>
          </cell>
          <cell r="F71">
            <v>107.8</v>
          </cell>
          <cell r="G71">
            <v>107.8</v>
          </cell>
          <cell r="H71">
            <v>107.8</v>
          </cell>
          <cell r="I71">
            <v>107.3</v>
          </cell>
          <cell r="J71">
            <v>107.3</v>
          </cell>
          <cell r="K71">
            <v>107.8</v>
          </cell>
          <cell r="L71">
            <v>107.8</v>
          </cell>
          <cell r="M71">
            <v>107.8</v>
          </cell>
          <cell r="N71">
            <v>107.8</v>
          </cell>
          <cell r="O71">
            <v>107.8</v>
          </cell>
          <cell r="P71">
            <v>107.8</v>
          </cell>
          <cell r="Q71">
            <v>107.8</v>
          </cell>
          <cell r="S71">
            <v>7010</v>
          </cell>
        </row>
        <row r="72">
          <cell r="A72">
            <v>71</v>
          </cell>
          <cell r="B72">
            <v>69</v>
          </cell>
          <cell r="C72">
            <v>111211100</v>
          </cell>
          <cell r="D72" t="str">
            <v>71</v>
          </cell>
          <cell r="E72" t="str">
            <v>Weißbrot</v>
          </cell>
          <cell r="F72">
            <v>102.6</v>
          </cell>
          <cell r="G72">
            <v>102.6</v>
          </cell>
          <cell r="H72">
            <v>102.6</v>
          </cell>
          <cell r="I72">
            <v>102.6</v>
          </cell>
          <cell r="J72">
            <v>103.3</v>
          </cell>
          <cell r="K72">
            <v>103.3</v>
          </cell>
          <cell r="L72">
            <v>103.3</v>
          </cell>
          <cell r="M72">
            <v>103.3</v>
          </cell>
          <cell r="N72">
            <v>103.3</v>
          </cell>
          <cell r="O72">
            <v>102.6</v>
          </cell>
          <cell r="P72">
            <v>102.6</v>
          </cell>
          <cell r="Q72">
            <v>102.6</v>
          </cell>
          <cell r="S72">
            <v>7110</v>
          </cell>
        </row>
        <row r="73">
          <cell r="A73">
            <v>72</v>
          </cell>
          <cell r="B73">
            <v>70</v>
          </cell>
          <cell r="C73">
            <v>111217100</v>
          </cell>
          <cell r="D73" t="str">
            <v>72</v>
          </cell>
          <cell r="E73" t="str">
            <v>Brötchen</v>
          </cell>
          <cell r="F73">
            <v>104.8</v>
          </cell>
          <cell r="G73">
            <v>104.8</v>
          </cell>
          <cell r="H73">
            <v>104.8</v>
          </cell>
          <cell r="I73">
            <v>104.8</v>
          </cell>
          <cell r="J73">
            <v>104.8</v>
          </cell>
          <cell r="K73">
            <v>104.8</v>
          </cell>
          <cell r="L73">
            <v>104.8</v>
          </cell>
          <cell r="M73">
            <v>104.8</v>
          </cell>
          <cell r="N73">
            <v>104.8</v>
          </cell>
          <cell r="O73">
            <v>104.8</v>
          </cell>
          <cell r="P73">
            <v>104.8</v>
          </cell>
          <cell r="Q73">
            <v>104.8</v>
          </cell>
          <cell r="S73">
            <v>7210</v>
          </cell>
        </row>
        <row r="74">
          <cell r="A74">
            <v>73</v>
          </cell>
          <cell r="B74">
            <v>71</v>
          </cell>
          <cell r="C74">
            <v>111217200</v>
          </cell>
          <cell r="D74" t="str">
            <v>73</v>
          </cell>
          <cell r="E74" t="str">
            <v>Brötchen zum Fertigbacken</v>
          </cell>
          <cell r="F74">
            <v>94.8</v>
          </cell>
          <cell r="G74">
            <v>94.8</v>
          </cell>
          <cell r="H74">
            <v>94.8</v>
          </cell>
          <cell r="I74">
            <v>94.8</v>
          </cell>
          <cell r="J74">
            <v>94.8</v>
          </cell>
          <cell r="K74">
            <v>94.8</v>
          </cell>
          <cell r="L74">
            <v>94.8</v>
          </cell>
          <cell r="M74">
            <v>94.8</v>
          </cell>
          <cell r="N74">
            <v>94.8</v>
          </cell>
          <cell r="O74">
            <v>94.8</v>
          </cell>
          <cell r="P74">
            <v>94.8</v>
          </cell>
          <cell r="Q74">
            <v>94.8</v>
          </cell>
          <cell r="S74">
            <v>7310</v>
          </cell>
        </row>
        <row r="75">
          <cell r="A75">
            <v>74</v>
          </cell>
          <cell r="B75">
            <v>72</v>
          </cell>
          <cell r="C75">
            <v>111433200</v>
          </cell>
          <cell r="D75" t="str">
            <v>74</v>
          </cell>
          <cell r="E75" t="str">
            <v>Hefegebäck</v>
          </cell>
          <cell r="F75">
            <v>113.1</v>
          </cell>
          <cell r="G75">
            <v>114.4</v>
          </cell>
          <cell r="H75">
            <v>114.4</v>
          </cell>
          <cell r="I75">
            <v>114.4</v>
          </cell>
          <cell r="J75">
            <v>114.4</v>
          </cell>
          <cell r="K75">
            <v>114.4</v>
          </cell>
          <cell r="L75">
            <v>113</v>
          </cell>
          <cell r="M75">
            <v>113</v>
          </cell>
          <cell r="N75">
            <v>114.5</v>
          </cell>
          <cell r="O75">
            <v>114.5</v>
          </cell>
          <cell r="P75">
            <v>114.5</v>
          </cell>
          <cell r="Q75">
            <v>114.5</v>
          </cell>
          <cell r="S75">
            <v>7410</v>
          </cell>
        </row>
        <row r="76">
          <cell r="A76">
            <v>75</v>
          </cell>
          <cell r="B76">
            <v>73</v>
          </cell>
          <cell r="C76">
            <v>111410100</v>
          </cell>
          <cell r="D76" t="str">
            <v>75</v>
          </cell>
          <cell r="E76" t="str">
            <v>Tortenboden</v>
          </cell>
          <cell r="F76">
            <v>103.8</v>
          </cell>
          <cell r="G76">
            <v>103.2</v>
          </cell>
          <cell r="H76">
            <v>103.2</v>
          </cell>
          <cell r="I76">
            <v>102.5</v>
          </cell>
          <cell r="J76">
            <v>102.5</v>
          </cell>
          <cell r="K76">
            <v>101.8</v>
          </cell>
          <cell r="L76">
            <v>102.5</v>
          </cell>
          <cell r="M76">
            <v>102.5</v>
          </cell>
          <cell r="N76">
            <v>103.2</v>
          </cell>
          <cell r="O76">
            <v>103.9</v>
          </cell>
          <cell r="P76">
            <v>103.9</v>
          </cell>
          <cell r="Q76">
            <v>103.9</v>
          </cell>
          <cell r="S76">
            <v>7510</v>
          </cell>
        </row>
        <row r="77">
          <cell r="A77">
            <v>76</v>
          </cell>
          <cell r="B77">
            <v>74</v>
          </cell>
          <cell r="C77">
            <v>111433300</v>
          </cell>
          <cell r="D77" t="str">
            <v>76</v>
          </cell>
          <cell r="E77" t="str">
            <v>Zitronenkuchen o. a. Rührkuchen</v>
          </cell>
          <cell r="F77">
            <v>95.7</v>
          </cell>
          <cell r="G77">
            <v>96.2</v>
          </cell>
          <cell r="H77">
            <v>96.2</v>
          </cell>
          <cell r="I77">
            <v>95.7</v>
          </cell>
          <cell r="J77">
            <v>96.2</v>
          </cell>
          <cell r="K77">
            <v>96.2</v>
          </cell>
          <cell r="L77">
            <v>96.2</v>
          </cell>
          <cell r="M77">
            <v>95.7</v>
          </cell>
          <cell r="N77">
            <v>96.2</v>
          </cell>
          <cell r="O77">
            <v>95.7</v>
          </cell>
          <cell r="P77">
            <v>96.2</v>
          </cell>
          <cell r="Q77">
            <v>95.7</v>
          </cell>
          <cell r="S77">
            <v>7610</v>
          </cell>
        </row>
        <row r="78">
          <cell r="A78">
            <v>77</v>
          </cell>
          <cell r="B78">
            <v>908</v>
          </cell>
          <cell r="C78">
            <v>111213100</v>
          </cell>
          <cell r="D78" t="str">
            <v>77</v>
          </cell>
          <cell r="E78" t="str">
            <v>Schnittbrot</v>
          </cell>
          <cell r="F78">
            <v>106.5</v>
          </cell>
          <cell r="G78">
            <v>106.5</v>
          </cell>
          <cell r="H78">
            <v>105.7</v>
          </cell>
          <cell r="I78">
            <v>105.7</v>
          </cell>
          <cell r="J78">
            <v>105.7</v>
          </cell>
          <cell r="K78">
            <v>106.5</v>
          </cell>
          <cell r="L78">
            <v>107.3</v>
          </cell>
          <cell r="M78">
            <v>107.3</v>
          </cell>
          <cell r="N78">
            <v>106.5</v>
          </cell>
          <cell r="O78">
            <v>107.3</v>
          </cell>
          <cell r="P78">
            <v>106.5</v>
          </cell>
          <cell r="Q78">
            <v>106.5</v>
          </cell>
          <cell r="S78">
            <v>7710</v>
          </cell>
        </row>
        <row r="79">
          <cell r="A79">
            <v>78</v>
          </cell>
          <cell r="B79">
            <v>75</v>
          </cell>
          <cell r="C79">
            <v>111211200</v>
          </cell>
          <cell r="D79" t="str">
            <v>78</v>
          </cell>
          <cell r="E79" t="str">
            <v>Toastbrot</v>
          </cell>
          <cell r="F79">
            <v>100.8</v>
          </cell>
          <cell r="G79">
            <v>100.8</v>
          </cell>
          <cell r="H79">
            <v>101.8</v>
          </cell>
          <cell r="I79">
            <v>101.8</v>
          </cell>
          <cell r="J79">
            <v>100.9</v>
          </cell>
          <cell r="K79">
            <v>100.9</v>
          </cell>
          <cell r="L79">
            <v>100.9</v>
          </cell>
          <cell r="M79">
            <v>101.8</v>
          </cell>
          <cell r="N79">
            <v>100.9</v>
          </cell>
          <cell r="O79">
            <v>100.9</v>
          </cell>
          <cell r="P79">
            <v>101.8</v>
          </cell>
          <cell r="Q79">
            <v>101.8</v>
          </cell>
          <cell r="S79">
            <v>7810</v>
          </cell>
        </row>
        <row r="80">
          <cell r="A80">
            <v>79</v>
          </cell>
          <cell r="B80">
            <v>76</v>
          </cell>
          <cell r="C80">
            <v>111221100</v>
          </cell>
          <cell r="D80" t="str">
            <v>79</v>
          </cell>
          <cell r="E80" t="str">
            <v>Zwieback</v>
          </cell>
          <cell r="F80">
            <v>101.2</v>
          </cell>
          <cell r="G80">
            <v>102.3</v>
          </cell>
          <cell r="H80">
            <v>102.3</v>
          </cell>
          <cell r="I80">
            <v>102.3</v>
          </cell>
          <cell r="J80">
            <v>102.3</v>
          </cell>
          <cell r="K80">
            <v>103.4</v>
          </cell>
          <cell r="L80">
            <v>103.4</v>
          </cell>
          <cell r="M80">
            <v>104.5</v>
          </cell>
          <cell r="N80">
            <v>103.4</v>
          </cell>
          <cell r="O80">
            <v>103.4</v>
          </cell>
          <cell r="P80">
            <v>104.5</v>
          </cell>
          <cell r="Q80">
            <v>104.5</v>
          </cell>
          <cell r="S80">
            <v>7910</v>
          </cell>
        </row>
        <row r="81">
          <cell r="A81">
            <v>80</v>
          </cell>
          <cell r="B81">
            <v>77</v>
          </cell>
          <cell r="C81">
            <v>111215100</v>
          </cell>
          <cell r="D81" t="str">
            <v>80</v>
          </cell>
          <cell r="E81" t="str">
            <v>Knäckebrot</v>
          </cell>
          <cell r="F81">
            <v>99.7</v>
          </cell>
          <cell r="G81">
            <v>99.7</v>
          </cell>
          <cell r="H81">
            <v>99.7</v>
          </cell>
          <cell r="I81">
            <v>98.7</v>
          </cell>
          <cell r="J81">
            <v>98.7</v>
          </cell>
          <cell r="K81">
            <v>97.7</v>
          </cell>
          <cell r="L81">
            <v>96.7</v>
          </cell>
          <cell r="M81">
            <v>95.7</v>
          </cell>
          <cell r="N81">
            <v>95.7</v>
          </cell>
          <cell r="O81">
            <v>95.7</v>
          </cell>
          <cell r="P81">
            <v>95.7</v>
          </cell>
          <cell r="Q81">
            <v>96.7</v>
          </cell>
          <cell r="S81">
            <v>8010</v>
          </cell>
        </row>
        <row r="82">
          <cell r="A82">
            <v>81</v>
          </cell>
          <cell r="B82">
            <v>78</v>
          </cell>
          <cell r="C82">
            <v>111611100</v>
          </cell>
          <cell r="D82" t="str">
            <v>81</v>
          </cell>
          <cell r="E82" t="str">
            <v>Mehl</v>
          </cell>
          <cell r="F82">
            <v>110.3</v>
          </cell>
          <cell r="G82">
            <v>112.7</v>
          </cell>
          <cell r="H82">
            <v>117.8</v>
          </cell>
          <cell r="I82">
            <v>117.8</v>
          </cell>
          <cell r="J82">
            <v>117.8</v>
          </cell>
          <cell r="K82">
            <v>117.8</v>
          </cell>
          <cell r="L82">
            <v>117.8</v>
          </cell>
          <cell r="M82">
            <v>117.8</v>
          </cell>
          <cell r="N82">
            <v>117.8</v>
          </cell>
          <cell r="O82">
            <v>117.8</v>
          </cell>
          <cell r="P82">
            <v>112.6</v>
          </cell>
          <cell r="Q82">
            <v>110.1</v>
          </cell>
          <cell r="S82">
            <v>8110</v>
          </cell>
        </row>
        <row r="83">
          <cell r="A83">
            <v>82</v>
          </cell>
          <cell r="B83">
            <v>79</v>
          </cell>
          <cell r="C83">
            <v>111615100</v>
          </cell>
          <cell r="D83" t="str">
            <v>82</v>
          </cell>
          <cell r="E83" t="str">
            <v>Weizengrieß</v>
          </cell>
          <cell r="F83">
            <v>109.3</v>
          </cell>
          <cell r="G83">
            <v>109.3</v>
          </cell>
          <cell r="H83">
            <v>110.7</v>
          </cell>
          <cell r="I83">
            <v>110.7</v>
          </cell>
          <cell r="J83">
            <v>110.7</v>
          </cell>
          <cell r="K83">
            <v>110.7</v>
          </cell>
          <cell r="L83">
            <v>110.7</v>
          </cell>
          <cell r="M83">
            <v>110.7</v>
          </cell>
          <cell r="N83">
            <v>112</v>
          </cell>
          <cell r="O83">
            <v>113.3</v>
          </cell>
          <cell r="P83">
            <v>113.3</v>
          </cell>
          <cell r="Q83">
            <v>113.3</v>
          </cell>
          <cell r="S83">
            <v>8210</v>
          </cell>
        </row>
        <row r="84">
          <cell r="A84">
            <v>83</v>
          </cell>
          <cell r="B84">
            <v>80</v>
          </cell>
          <cell r="C84">
            <v>111613100</v>
          </cell>
          <cell r="D84" t="str">
            <v>83</v>
          </cell>
          <cell r="E84" t="str">
            <v>Haferflocken</v>
          </cell>
          <cell r="F84">
            <v>109.1</v>
          </cell>
          <cell r="G84">
            <v>109.1</v>
          </cell>
          <cell r="H84">
            <v>109.1</v>
          </cell>
          <cell r="I84">
            <v>109.1</v>
          </cell>
          <cell r="J84">
            <v>109.1</v>
          </cell>
          <cell r="K84">
            <v>109.1</v>
          </cell>
          <cell r="L84">
            <v>109.1</v>
          </cell>
          <cell r="M84">
            <v>107.7</v>
          </cell>
          <cell r="N84">
            <v>107.7</v>
          </cell>
          <cell r="O84">
            <v>107.7</v>
          </cell>
          <cell r="P84">
            <v>107.7</v>
          </cell>
          <cell r="Q84">
            <v>107.7</v>
          </cell>
          <cell r="S84">
            <v>8310</v>
          </cell>
        </row>
        <row r="85">
          <cell r="A85">
            <v>84</v>
          </cell>
          <cell r="B85">
            <v>81</v>
          </cell>
          <cell r="C85">
            <v>111110100</v>
          </cell>
          <cell r="D85" t="str">
            <v>84</v>
          </cell>
          <cell r="E85" t="str">
            <v>Reis</v>
          </cell>
          <cell r="F85">
            <v>107.4</v>
          </cell>
          <cell r="G85">
            <v>105.7</v>
          </cell>
          <cell r="H85">
            <v>106.6</v>
          </cell>
          <cell r="I85">
            <v>107.4</v>
          </cell>
          <cell r="J85">
            <v>106.6</v>
          </cell>
          <cell r="K85">
            <v>106.6</v>
          </cell>
          <cell r="L85">
            <v>105.7</v>
          </cell>
          <cell r="M85">
            <v>105.7</v>
          </cell>
          <cell r="N85">
            <v>105.7</v>
          </cell>
          <cell r="O85">
            <v>105.7</v>
          </cell>
          <cell r="P85">
            <v>105.7</v>
          </cell>
          <cell r="Q85">
            <v>105.7</v>
          </cell>
          <cell r="S85">
            <v>8410</v>
          </cell>
        </row>
        <row r="86">
          <cell r="A86">
            <v>85</v>
          </cell>
          <cell r="B86">
            <v>82</v>
          </cell>
          <cell r="C86">
            <v>111625100</v>
          </cell>
          <cell r="D86" t="str">
            <v>85</v>
          </cell>
          <cell r="E86" t="str">
            <v>Cornflakes o. a. Frühstückscerealien</v>
          </cell>
          <cell r="F86">
            <v>98.2</v>
          </cell>
          <cell r="G86">
            <v>98.2</v>
          </cell>
          <cell r="H86">
            <v>98.2</v>
          </cell>
          <cell r="I86">
            <v>98.2</v>
          </cell>
          <cell r="J86">
            <v>100</v>
          </cell>
          <cell r="K86">
            <v>102.4</v>
          </cell>
          <cell r="L86">
            <v>104.9</v>
          </cell>
          <cell r="M86">
            <v>106.7</v>
          </cell>
          <cell r="N86">
            <v>105.5</v>
          </cell>
          <cell r="O86">
            <v>106.7</v>
          </cell>
          <cell r="P86">
            <v>107.3</v>
          </cell>
          <cell r="Q86">
            <v>106.7</v>
          </cell>
          <cell r="S86">
            <v>8510</v>
          </cell>
        </row>
        <row r="87">
          <cell r="A87">
            <v>86</v>
          </cell>
          <cell r="B87">
            <v>83</v>
          </cell>
          <cell r="C87">
            <v>111310100</v>
          </cell>
          <cell r="D87" t="str">
            <v>86</v>
          </cell>
          <cell r="E87" t="str">
            <v>Nudeln</v>
          </cell>
          <cell r="F87">
            <v>97.2</v>
          </cell>
          <cell r="G87">
            <v>98.3</v>
          </cell>
          <cell r="H87">
            <v>99.3</v>
          </cell>
          <cell r="I87">
            <v>99.3</v>
          </cell>
          <cell r="J87">
            <v>100.4</v>
          </cell>
          <cell r="K87">
            <v>100.4</v>
          </cell>
          <cell r="L87">
            <v>100.4</v>
          </cell>
          <cell r="M87">
            <v>100.4</v>
          </cell>
          <cell r="N87">
            <v>100.4</v>
          </cell>
          <cell r="O87">
            <v>100.4</v>
          </cell>
          <cell r="P87">
            <v>99.4</v>
          </cell>
          <cell r="Q87">
            <v>99.4</v>
          </cell>
          <cell r="S87">
            <v>8610</v>
          </cell>
        </row>
        <row r="88">
          <cell r="A88">
            <v>87</v>
          </cell>
          <cell r="B88">
            <v>84</v>
          </cell>
          <cell r="C88">
            <v>111621100</v>
          </cell>
          <cell r="D88" t="str">
            <v>87</v>
          </cell>
          <cell r="E88" t="str">
            <v>Backmischung</v>
          </cell>
          <cell r="F88">
            <v>103.8</v>
          </cell>
          <cell r="G88">
            <v>103.4</v>
          </cell>
          <cell r="H88">
            <v>102.5</v>
          </cell>
          <cell r="I88">
            <v>102.5</v>
          </cell>
          <cell r="J88">
            <v>104.3</v>
          </cell>
          <cell r="K88">
            <v>105.2</v>
          </cell>
          <cell r="L88">
            <v>106.5</v>
          </cell>
          <cell r="M88">
            <v>106.5</v>
          </cell>
          <cell r="N88">
            <v>106.5</v>
          </cell>
          <cell r="O88">
            <v>105.6</v>
          </cell>
          <cell r="P88">
            <v>106.6</v>
          </cell>
          <cell r="Q88">
            <v>106.6</v>
          </cell>
          <cell r="S88">
            <v>8710</v>
          </cell>
        </row>
        <row r="89">
          <cell r="A89">
            <v>88</v>
          </cell>
          <cell r="B89">
            <v>85</v>
          </cell>
          <cell r="C89">
            <v>119340100</v>
          </cell>
          <cell r="D89" t="str">
            <v>88</v>
          </cell>
          <cell r="E89" t="str">
            <v>Puddingpulver zum Kochen o. zum Anrühren</v>
          </cell>
          <cell r="F89">
            <v>109.4</v>
          </cell>
          <cell r="G89">
            <v>108.7</v>
          </cell>
          <cell r="H89">
            <v>108</v>
          </cell>
          <cell r="I89">
            <v>109</v>
          </cell>
          <cell r="J89">
            <v>107.6</v>
          </cell>
          <cell r="K89">
            <v>107.3</v>
          </cell>
          <cell r="L89">
            <v>109.4</v>
          </cell>
          <cell r="M89">
            <v>107.6</v>
          </cell>
          <cell r="N89">
            <v>107.6</v>
          </cell>
          <cell r="O89">
            <v>109</v>
          </cell>
          <cell r="P89">
            <v>108</v>
          </cell>
          <cell r="Q89">
            <v>107.3</v>
          </cell>
          <cell r="S89">
            <v>8810</v>
          </cell>
        </row>
        <row r="90">
          <cell r="A90">
            <v>89</v>
          </cell>
          <cell r="B90">
            <v>86</v>
          </cell>
          <cell r="C90">
            <v>119330100</v>
          </cell>
          <cell r="D90" t="str">
            <v>89</v>
          </cell>
          <cell r="E90" t="str">
            <v>Backpulver</v>
          </cell>
          <cell r="F90">
            <v>103.7</v>
          </cell>
          <cell r="G90">
            <v>103.7</v>
          </cell>
          <cell r="H90">
            <v>103.7</v>
          </cell>
          <cell r="I90">
            <v>103.7</v>
          </cell>
          <cell r="J90">
            <v>103.7</v>
          </cell>
          <cell r="K90">
            <v>105.5</v>
          </cell>
          <cell r="L90">
            <v>105.5</v>
          </cell>
          <cell r="M90">
            <v>105.5</v>
          </cell>
          <cell r="N90">
            <v>105.5</v>
          </cell>
          <cell r="O90">
            <v>105.5</v>
          </cell>
          <cell r="P90">
            <v>103.7</v>
          </cell>
          <cell r="Q90">
            <v>103.7</v>
          </cell>
          <cell r="S90">
            <v>8910</v>
          </cell>
        </row>
        <row r="91">
          <cell r="A91">
            <v>90</v>
          </cell>
          <cell r="B91">
            <v>87</v>
          </cell>
          <cell r="C91">
            <v>116810100</v>
          </cell>
          <cell r="D91" t="str">
            <v>90</v>
          </cell>
          <cell r="E91" t="str">
            <v>Trockenobst</v>
          </cell>
          <cell r="F91">
            <v>84.7</v>
          </cell>
          <cell r="G91">
            <v>84.7</v>
          </cell>
          <cell r="H91">
            <v>82.8</v>
          </cell>
          <cell r="I91">
            <v>82.8</v>
          </cell>
          <cell r="J91">
            <v>82.8</v>
          </cell>
          <cell r="K91">
            <v>82.8</v>
          </cell>
          <cell r="L91">
            <v>82.8</v>
          </cell>
          <cell r="M91">
            <v>82.8</v>
          </cell>
          <cell r="N91">
            <v>82.8</v>
          </cell>
          <cell r="O91">
            <v>82.8</v>
          </cell>
          <cell r="P91">
            <v>84.7</v>
          </cell>
          <cell r="Q91">
            <v>86.5</v>
          </cell>
          <cell r="S91">
            <v>9010</v>
          </cell>
        </row>
        <row r="92">
          <cell r="A92">
            <v>91</v>
          </cell>
          <cell r="B92">
            <v>88</v>
          </cell>
          <cell r="C92">
            <v>116890100</v>
          </cell>
          <cell r="D92" t="str">
            <v>91</v>
          </cell>
          <cell r="E92" t="str">
            <v>Nüsse o. a. Backzutat</v>
          </cell>
          <cell r="F92">
            <v>106.8</v>
          </cell>
          <cell r="G92">
            <v>106.8</v>
          </cell>
          <cell r="H92">
            <v>106.8</v>
          </cell>
          <cell r="I92">
            <v>105.7</v>
          </cell>
          <cell r="J92">
            <v>107.8</v>
          </cell>
          <cell r="K92">
            <v>111.9</v>
          </cell>
          <cell r="L92">
            <v>114</v>
          </cell>
          <cell r="M92">
            <v>116</v>
          </cell>
          <cell r="N92">
            <v>118.1</v>
          </cell>
          <cell r="O92">
            <v>119.1</v>
          </cell>
          <cell r="P92">
            <v>118.1</v>
          </cell>
          <cell r="Q92">
            <v>121.3</v>
          </cell>
          <cell r="S92">
            <v>9110</v>
          </cell>
        </row>
        <row r="93">
          <cell r="A93">
            <v>92</v>
          </cell>
          <cell r="B93">
            <v>89</v>
          </cell>
          <cell r="C93">
            <v>118110100</v>
          </cell>
          <cell r="D93" t="str">
            <v>92</v>
          </cell>
          <cell r="E93" t="str">
            <v>Zucker</v>
          </cell>
          <cell r="F93">
            <v>105.3</v>
          </cell>
          <cell r="G93">
            <v>106.3</v>
          </cell>
          <cell r="H93">
            <v>107.4</v>
          </cell>
          <cell r="I93">
            <v>107.4</v>
          </cell>
          <cell r="J93">
            <v>107.4</v>
          </cell>
          <cell r="K93">
            <v>107.4</v>
          </cell>
          <cell r="L93">
            <v>107.4</v>
          </cell>
          <cell r="M93">
            <v>106.3</v>
          </cell>
          <cell r="N93">
            <v>106.3</v>
          </cell>
          <cell r="O93">
            <v>106.3</v>
          </cell>
          <cell r="P93">
            <v>106.3</v>
          </cell>
          <cell r="Q93">
            <v>106.3</v>
          </cell>
          <cell r="S93">
            <v>9210</v>
          </cell>
        </row>
        <row r="94">
          <cell r="A94">
            <v>93</v>
          </cell>
          <cell r="B94">
            <v>90</v>
          </cell>
          <cell r="C94">
            <v>118130100</v>
          </cell>
          <cell r="D94" t="str">
            <v>93</v>
          </cell>
          <cell r="E94" t="str">
            <v>Süßstoff</v>
          </cell>
          <cell r="F94">
            <v>104.6</v>
          </cell>
          <cell r="G94">
            <v>104.6</v>
          </cell>
          <cell r="H94">
            <v>104.6</v>
          </cell>
          <cell r="I94">
            <v>104.6</v>
          </cell>
          <cell r="J94">
            <v>102.8</v>
          </cell>
          <cell r="K94">
            <v>103.7</v>
          </cell>
          <cell r="L94">
            <v>105.4</v>
          </cell>
          <cell r="M94">
            <v>105.4</v>
          </cell>
          <cell r="N94">
            <v>105.4</v>
          </cell>
          <cell r="O94">
            <v>105.4</v>
          </cell>
          <cell r="P94">
            <v>105.4</v>
          </cell>
          <cell r="Q94">
            <v>104.5</v>
          </cell>
          <cell r="S94">
            <v>9310</v>
          </cell>
        </row>
        <row r="95">
          <cell r="A95">
            <v>94</v>
          </cell>
          <cell r="B95">
            <v>91</v>
          </cell>
          <cell r="C95">
            <v>117500100</v>
          </cell>
          <cell r="D95" t="str">
            <v>94</v>
          </cell>
          <cell r="E95" t="str">
            <v>Hülsenfrüchte o. Trockengemüse</v>
          </cell>
          <cell r="F95">
            <v>144.4</v>
          </cell>
          <cell r="G95">
            <v>146.19999999999999</v>
          </cell>
          <cell r="H95">
            <v>146.19999999999999</v>
          </cell>
          <cell r="I95">
            <v>146.19999999999999</v>
          </cell>
          <cell r="J95">
            <v>146.19999999999999</v>
          </cell>
          <cell r="K95">
            <v>149.69999999999999</v>
          </cell>
          <cell r="L95">
            <v>149.69999999999999</v>
          </cell>
          <cell r="M95">
            <v>149.69999999999999</v>
          </cell>
          <cell r="N95">
            <v>149.69999999999999</v>
          </cell>
          <cell r="O95">
            <v>147.9</v>
          </cell>
          <cell r="P95">
            <v>149.69999999999999</v>
          </cell>
          <cell r="Q95">
            <v>151.5</v>
          </cell>
          <cell r="S95">
            <v>9410</v>
          </cell>
        </row>
        <row r="96">
          <cell r="A96">
            <v>95</v>
          </cell>
          <cell r="B96">
            <v>92</v>
          </cell>
          <cell r="C96">
            <v>119100300</v>
          </cell>
          <cell r="D96" t="str">
            <v>95</v>
          </cell>
          <cell r="E96" t="str">
            <v>Fertigsoßen o. Würzen, trocken</v>
          </cell>
          <cell r="F96">
            <v>103.8</v>
          </cell>
          <cell r="G96">
            <v>103.8</v>
          </cell>
          <cell r="H96">
            <v>103.8</v>
          </cell>
          <cell r="I96">
            <v>103.8</v>
          </cell>
          <cell r="J96">
            <v>105</v>
          </cell>
          <cell r="K96">
            <v>103.8</v>
          </cell>
          <cell r="L96">
            <v>103.8</v>
          </cell>
          <cell r="M96">
            <v>103.8</v>
          </cell>
          <cell r="N96">
            <v>103.8</v>
          </cell>
          <cell r="O96">
            <v>103.8</v>
          </cell>
          <cell r="P96">
            <v>104.9</v>
          </cell>
          <cell r="Q96">
            <v>104.9</v>
          </cell>
          <cell r="S96">
            <v>9510</v>
          </cell>
        </row>
        <row r="97">
          <cell r="A97">
            <v>96</v>
          </cell>
          <cell r="B97">
            <v>94</v>
          </cell>
          <cell r="C97">
            <v>119311100</v>
          </cell>
          <cell r="D97" t="str">
            <v>96</v>
          </cell>
          <cell r="E97" t="str">
            <v>Fertigsuppe im Beutel o. Instant-Brühe</v>
          </cell>
          <cell r="F97">
            <v>95.9</v>
          </cell>
          <cell r="G97">
            <v>97.5</v>
          </cell>
          <cell r="H97">
            <v>95.9</v>
          </cell>
          <cell r="I97">
            <v>97.5</v>
          </cell>
          <cell r="J97">
            <v>99.1</v>
          </cell>
          <cell r="K97">
            <v>99.1</v>
          </cell>
          <cell r="L97">
            <v>99.1</v>
          </cell>
          <cell r="M97">
            <v>100.6</v>
          </cell>
          <cell r="N97">
            <v>99.1</v>
          </cell>
          <cell r="O97">
            <v>99.1</v>
          </cell>
          <cell r="P97">
            <v>99.1</v>
          </cell>
          <cell r="Q97">
            <v>99.1</v>
          </cell>
          <cell r="S97">
            <v>9610</v>
          </cell>
        </row>
        <row r="98">
          <cell r="A98">
            <v>97</v>
          </cell>
          <cell r="B98">
            <v>95</v>
          </cell>
          <cell r="C98">
            <v>119313100</v>
          </cell>
          <cell r="D98" t="str">
            <v>97</v>
          </cell>
          <cell r="E98" t="str">
            <v>Suppe in Dosen</v>
          </cell>
          <cell r="F98">
            <v>103.8</v>
          </cell>
          <cell r="G98">
            <v>103.8</v>
          </cell>
          <cell r="H98">
            <v>103.8</v>
          </cell>
          <cell r="I98">
            <v>103.8</v>
          </cell>
          <cell r="J98">
            <v>102.9</v>
          </cell>
          <cell r="K98">
            <v>100.3</v>
          </cell>
          <cell r="L98">
            <v>101.1</v>
          </cell>
          <cell r="M98">
            <v>101.1</v>
          </cell>
          <cell r="N98">
            <v>101.1</v>
          </cell>
          <cell r="O98">
            <v>101.1</v>
          </cell>
          <cell r="P98">
            <v>99.6</v>
          </cell>
          <cell r="Q98">
            <v>98</v>
          </cell>
          <cell r="S98">
            <v>9710</v>
          </cell>
        </row>
        <row r="99">
          <cell r="A99">
            <v>98</v>
          </cell>
          <cell r="B99">
            <v>998</v>
          </cell>
          <cell r="C99">
            <v>117800300</v>
          </cell>
          <cell r="D99" t="str">
            <v>998</v>
          </cell>
          <cell r="E99" t="str">
            <v>Kartoffeln</v>
          </cell>
          <cell r="F99">
            <v>111.6</v>
          </cell>
          <cell r="G99">
            <v>109.1</v>
          </cell>
          <cell r="H99">
            <v>107.9</v>
          </cell>
          <cell r="I99">
            <v>117.8</v>
          </cell>
          <cell r="J99">
            <v>154.4</v>
          </cell>
          <cell r="K99">
            <v>156.9</v>
          </cell>
          <cell r="L99">
            <v>125.1</v>
          </cell>
          <cell r="M99">
            <v>98.2</v>
          </cell>
          <cell r="N99">
            <v>86.1</v>
          </cell>
          <cell r="O99">
            <v>83.7</v>
          </cell>
          <cell r="P99">
            <v>81.2</v>
          </cell>
          <cell r="Q99">
            <v>82.5</v>
          </cell>
          <cell r="S99">
            <v>9810</v>
          </cell>
        </row>
        <row r="100">
          <cell r="A100">
            <v>99</v>
          </cell>
          <cell r="B100">
            <v>408</v>
          </cell>
          <cell r="C100">
            <v>117230100</v>
          </cell>
          <cell r="D100" t="str">
            <v>419</v>
          </cell>
          <cell r="E100" t="str">
            <v>Weißkohl</v>
          </cell>
          <cell r="F100">
            <v>106.9</v>
          </cell>
          <cell r="G100">
            <v>103.2</v>
          </cell>
          <cell r="H100">
            <v>104.4</v>
          </cell>
          <cell r="I100">
            <v>107</v>
          </cell>
          <cell r="J100">
            <v>108.2</v>
          </cell>
          <cell r="K100">
            <v>115.8</v>
          </cell>
          <cell r="L100">
            <v>111.9</v>
          </cell>
          <cell r="M100">
            <v>106.9</v>
          </cell>
          <cell r="N100">
            <v>99.2</v>
          </cell>
          <cell r="O100">
            <v>85.2</v>
          </cell>
          <cell r="P100">
            <v>85.2</v>
          </cell>
          <cell r="Q100">
            <v>87.8</v>
          </cell>
          <cell r="S100">
            <v>9910</v>
          </cell>
        </row>
        <row r="101">
          <cell r="A101">
            <v>100</v>
          </cell>
          <cell r="B101">
            <v>409</v>
          </cell>
          <cell r="C101">
            <v>117290100</v>
          </cell>
          <cell r="D101" t="str">
            <v>420</v>
          </cell>
          <cell r="E101" t="str">
            <v>Wirsingkohl o. a. Kohl</v>
          </cell>
          <cell r="F101">
            <v>109.1</v>
          </cell>
          <cell r="G101">
            <v>110</v>
          </cell>
          <cell r="H101">
            <v>106.3</v>
          </cell>
          <cell r="I101">
            <v>104.5</v>
          </cell>
          <cell r="J101">
            <v>111.9</v>
          </cell>
          <cell r="K101">
            <v>103.6</v>
          </cell>
          <cell r="L101">
            <v>93.4</v>
          </cell>
          <cell r="M101">
            <v>94.3</v>
          </cell>
          <cell r="N101">
            <v>86</v>
          </cell>
          <cell r="O101">
            <v>82.3</v>
          </cell>
          <cell r="P101">
            <v>79.400000000000006</v>
          </cell>
          <cell r="Q101">
            <v>81.3</v>
          </cell>
          <cell r="S101">
            <v>10010</v>
          </cell>
        </row>
        <row r="102">
          <cell r="A102">
            <v>101</v>
          </cell>
          <cell r="B102">
            <v>410</v>
          </cell>
          <cell r="C102">
            <v>117450100</v>
          </cell>
          <cell r="D102" t="str">
            <v>421</v>
          </cell>
          <cell r="E102" t="str">
            <v>Speisemöhren</v>
          </cell>
          <cell r="F102">
            <v>104.2</v>
          </cell>
          <cell r="G102">
            <v>103.2</v>
          </cell>
          <cell r="H102">
            <v>107.3</v>
          </cell>
          <cell r="I102">
            <v>109.3</v>
          </cell>
          <cell r="J102">
            <v>107.3</v>
          </cell>
          <cell r="K102">
            <v>109.3</v>
          </cell>
          <cell r="L102">
            <v>101.9</v>
          </cell>
          <cell r="M102">
            <v>95.5</v>
          </cell>
          <cell r="N102">
            <v>92.3</v>
          </cell>
          <cell r="O102">
            <v>91.3</v>
          </cell>
          <cell r="P102">
            <v>87</v>
          </cell>
          <cell r="Q102">
            <v>90.2</v>
          </cell>
          <cell r="S102">
            <v>10110</v>
          </cell>
        </row>
        <row r="103">
          <cell r="A103">
            <v>102</v>
          </cell>
          <cell r="B103">
            <v>411</v>
          </cell>
          <cell r="C103">
            <v>117410100</v>
          </cell>
          <cell r="D103" t="str">
            <v>422</v>
          </cell>
          <cell r="E103" t="str">
            <v>Speisezwiebeln o. a. Zwiebelgemüse</v>
          </cell>
          <cell r="F103">
            <v>103.6</v>
          </cell>
          <cell r="G103">
            <v>101.5</v>
          </cell>
          <cell r="H103">
            <v>100.5</v>
          </cell>
          <cell r="I103">
            <v>123.3</v>
          </cell>
          <cell r="J103">
            <v>127.4</v>
          </cell>
          <cell r="K103">
            <v>119.1</v>
          </cell>
          <cell r="L103">
            <v>117</v>
          </cell>
          <cell r="M103">
            <v>99.2</v>
          </cell>
          <cell r="N103">
            <v>88</v>
          </cell>
          <cell r="O103">
            <v>85.8</v>
          </cell>
          <cell r="P103">
            <v>86.9</v>
          </cell>
          <cell r="Q103">
            <v>81.3</v>
          </cell>
          <cell r="S103">
            <v>10210</v>
          </cell>
        </row>
        <row r="104">
          <cell r="A104">
            <v>103</v>
          </cell>
          <cell r="B104">
            <v>412</v>
          </cell>
          <cell r="C104">
            <v>117190100</v>
          </cell>
          <cell r="D104" t="str">
            <v>423</v>
          </cell>
          <cell r="E104" t="str">
            <v>Lauch o. a. Blatt- und Stielgemüse</v>
          </cell>
          <cell r="F104">
            <v>100.7</v>
          </cell>
          <cell r="G104">
            <v>95.1</v>
          </cell>
          <cell r="H104">
            <v>89</v>
          </cell>
          <cell r="I104">
            <v>89.5</v>
          </cell>
          <cell r="J104">
            <v>85</v>
          </cell>
          <cell r="K104">
            <v>105.3</v>
          </cell>
          <cell r="L104">
            <v>103.6</v>
          </cell>
          <cell r="M104">
            <v>95.1</v>
          </cell>
          <cell r="N104">
            <v>86.6</v>
          </cell>
          <cell r="O104">
            <v>75.900000000000006</v>
          </cell>
          <cell r="P104">
            <v>74.7</v>
          </cell>
          <cell r="Q104">
            <v>75.900000000000006</v>
          </cell>
          <cell r="S104">
            <v>10310</v>
          </cell>
        </row>
        <row r="105">
          <cell r="A105">
            <v>104</v>
          </cell>
          <cell r="B105">
            <v>413</v>
          </cell>
          <cell r="C105">
            <v>117310100</v>
          </cell>
          <cell r="D105" t="str">
            <v>424</v>
          </cell>
          <cell r="E105" t="str">
            <v>Tomaten</v>
          </cell>
          <cell r="F105">
            <v>105.1</v>
          </cell>
          <cell r="G105">
            <v>98.3</v>
          </cell>
          <cell r="H105">
            <v>102.8</v>
          </cell>
          <cell r="I105">
            <v>103.7</v>
          </cell>
          <cell r="J105">
            <v>97.4</v>
          </cell>
          <cell r="K105">
            <v>87.9</v>
          </cell>
          <cell r="L105">
            <v>78.900000000000006</v>
          </cell>
          <cell r="M105">
            <v>69.400000000000006</v>
          </cell>
          <cell r="N105">
            <v>78.900000000000006</v>
          </cell>
          <cell r="O105">
            <v>90.7</v>
          </cell>
          <cell r="P105">
            <v>96.4</v>
          </cell>
          <cell r="Q105">
            <v>123.9</v>
          </cell>
          <cell r="S105">
            <v>10410</v>
          </cell>
        </row>
        <row r="106">
          <cell r="A106">
            <v>105</v>
          </cell>
          <cell r="B106">
            <v>414</v>
          </cell>
          <cell r="C106">
            <v>117330100</v>
          </cell>
          <cell r="D106" t="str">
            <v>425</v>
          </cell>
          <cell r="E106" t="str">
            <v>Paprikaschoten</v>
          </cell>
          <cell r="F106">
            <v>104</v>
          </cell>
          <cell r="G106">
            <v>107.4</v>
          </cell>
          <cell r="H106">
            <v>113.3</v>
          </cell>
          <cell r="I106">
            <v>127.6</v>
          </cell>
          <cell r="J106">
            <v>126.7</v>
          </cell>
          <cell r="K106">
            <v>107.9</v>
          </cell>
          <cell r="L106">
            <v>92.2</v>
          </cell>
          <cell r="M106">
            <v>82</v>
          </cell>
          <cell r="N106">
            <v>97.2</v>
          </cell>
          <cell r="O106">
            <v>98.7</v>
          </cell>
          <cell r="P106">
            <v>87.1</v>
          </cell>
          <cell r="Q106">
            <v>112.5</v>
          </cell>
          <cell r="S106">
            <v>10510</v>
          </cell>
        </row>
        <row r="107">
          <cell r="A107">
            <v>106</v>
          </cell>
          <cell r="B107">
            <v>415</v>
          </cell>
          <cell r="C107">
            <v>117420100</v>
          </cell>
          <cell r="D107" t="str">
            <v>426</v>
          </cell>
          <cell r="E107" t="str">
            <v>Champignons o. a. Pilze</v>
          </cell>
          <cell r="F107">
            <v>96.2</v>
          </cell>
          <cell r="G107">
            <v>95.8</v>
          </cell>
          <cell r="H107">
            <v>98.3</v>
          </cell>
          <cell r="I107">
            <v>94.7</v>
          </cell>
          <cell r="J107">
            <v>96.2</v>
          </cell>
          <cell r="K107">
            <v>93.5</v>
          </cell>
          <cell r="L107">
            <v>92.7</v>
          </cell>
          <cell r="M107">
            <v>96.4</v>
          </cell>
          <cell r="N107">
            <v>96.2</v>
          </cell>
          <cell r="O107">
            <v>98.5</v>
          </cell>
          <cell r="P107">
            <v>97.2</v>
          </cell>
          <cell r="Q107">
            <v>95.9</v>
          </cell>
          <cell r="S107">
            <v>10610</v>
          </cell>
        </row>
        <row r="108">
          <cell r="A108">
            <v>107</v>
          </cell>
          <cell r="B108">
            <v>416</v>
          </cell>
          <cell r="C108">
            <v>117210100</v>
          </cell>
          <cell r="D108" t="str">
            <v>427</v>
          </cell>
          <cell r="E108" t="str">
            <v>Blumenkohl</v>
          </cell>
          <cell r="F108">
            <v>96.2</v>
          </cell>
          <cell r="G108">
            <v>85.4</v>
          </cell>
          <cell r="H108">
            <v>97.5</v>
          </cell>
          <cell r="I108">
            <v>84.1</v>
          </cell>
          <cell r="J108">
            <v>88.8</v>
          </cell>
          <cell r="K108">
            <v>76</v>
          </cell>
          <cell r="L108">
            <v>78.7</v>
          </cell>
          <cell r="M108">
            <v>63.4</v>
          </cell>
          <cell r="N108">
            <v>70</v>
          </cell>
          <cell r="O108">
            <v>78</v>
          </cell>
          <cell r="P108">
            <v>75.099999999999994</v>
          </cell>
          <cell r="Q108">
            <v>108.9</v>
          </cell>
          <cell r="S108">
            <v>10710</v>
          </cell>
        </row>
        <row r="109">
          <cell r="A109">
            <v>108</v>
          </cell>
          <cell r="B109">
            <v>417</v>
          </cell>
          <cell r="C109">
            <v>117110100</v>
          </cell>
          <cell r="D109" t="str">
            <v>428</v>
          </cell>
          <cell r="E109" t="str">
            <v>Kopf- o. Eisbergsalat</v>
          </cell>
          <cell r="F109">
            <v>151.69999999999999</v>
          </cell>
          <cell r="G109">
            <v>126.7</v>
          </cell>
          <cell r="H109">
            <v>105</v>
          </cell>
          <cell r="I109">
            <v>86.4</v>
          </cell>
          <cell r="J109">
            <v>66.8</v>
          </cell>
          <cell r="K109">
            <v>56.3</v>
          </cell>
          <cell r="L109">
            <v>53.3</v>
          </cell>
          <cell r="M109">
            <v>58.9</v>
          </cell>
          <cell r="N109">
            <v>74.8</v>
          </cell>
          <cell r="O109">
            <v>75.8</v>
          </cell>
          <cell r="P109">
            <v>114.4</v>
          </cell>
          <cell r="Q109">
            <v>190.4</v>
          </cell>
          <cell r="S109">
            <v>10810</v>
          </cell>
        </row>
        <row r="110">
          <cell r="A110">
            <v>109</v>
          </cell>
          <cell r="B110">
            <v>418</v>
          </cell>
          <cell r="C110">
            <v>117350100</v>
          </cell>
          <cell r="D110" t="str">
            <v>429</v>
          </cell>
          <cell r="E110" t="str">
            <v>Salat- o. a. Gurken</v>
          </cell>
          <cell r="F110">
            <v>133.1</v>
          </cell>
          <cell r="G110">
            <v>140.1</v>
          </cell>
          <cell r="H110">
            <v>124.8</v>
          </cell>
          <cell r="I110">
            <v>104.1</v>
          </cell>
          <cell r="J110">
            <v>104.7</v>
          </cell>
          <cell r="K110">
            <v>80.8</v>
          </cell>
          <cell r="L110">
            <v>82.1</v>
          </cell>
          <cell r="M110">
            <v>90.7</v>
          </cell>
          <cell r="N110">
            <v>76.2</v>
          </cell>
          <cell r="O110">
            <v>94.3</v>
          </cell>
          <cell r="P110">
            <v>86.8</v>
          </cell>
          <cell r="Q110">
            <v>78.7</v>
          </cell>
          <cell r="S110">
            <v>10910</v>
          </cell>
        </row>
        <row r="111">
          <cell r="A111">
            <v>110</v>
          </cell>
          <cell r="B111">
            <v>938</v>
          </cell>
          <cell r="C111">
            <v>117110200</v>
          </cell>
          <cell r="D111" t="str">
            <v>430</v>
          </cell>
          <cell r="E111" t="str">
            <v>Eisbergsalat</v>
          </cell>
          <cell r="F111">
            <v>140.1</v>
          </cell>
          <cell r="G111">
            <v>103.2</v>
          </cell>
          <cell r="H111">
            <v>110.2</v>
          </cell>
          <cell r="I111">
            <v>91.6</v>
          </cell>
          <cell r="J111">
            <v>114.2</v>
          </cell>
          <cell r="K111">
            <v>64.400000000000006</v>
          </cell>
          <cell r="L111">
            <v>52.9</v>
          </cell>
          <cell r="M111">
            <v>70.400000000000006</v>
          </cell>
          <cell r="N111">
            <v>67.7</v>
          </cell>
          <cell r="O111">
            <v>66.599999999999994</v>
          </cell>
          <cell r="P111">
            <v>91.1</v>
          </cell>
          <cell r="Q111">
            <v>85.4</v>
          </cell>
          <cell r="S111">
            <v>11010</v>
          </cell>
        </row>
        <row r="112">
          <cell r="A112">
            <v>111</v>
          </cell>
          <cell r="B112">
            <v>420</v>
          </cell>
          <cell r="C112">
            <v>116300100</v>
          </cell>
          <cell r="D112" t="str">
            <v>431</v>
          </cell>
          <cell r="E112" t="str">
            <v>Tafeläpfel</v>
          </cell>
          <cell r="F112">
            <v>107.4</v>
          </cell>
          <cell r="G112">
            <v>106.8</v>
          </cell>
          <cell r="H112">
            <v>104.1</v>
          </cell>
          <cell r="I112">
            <v>105.2</v>
          </cell>
          <cell r="J112">
            <v>109</v>
          </cell>
          <cell r="K112">
            <v>109.6</v>
          </cell>
          <cell r="L112">
            <v>111.3</v>
          </cell>
          <cell r="M112">
            <v>111.3</v>
          </cell>
          <cell r="N112">
            <v>108.4</v>
          </cell>
          <cell r="O112">
            <v>104.5</v>
          </cell>
          <cell r="P112">
            <v>103.3</v>
          </cell>
          <cell r="Q112">
            <v>103.9</v>
          </cell>
          <cell r="S112">
            <v>11110</v>
          </cell>
        </row>
        <row r="113">
          <cell r="A113">
            <v>112</v>
          </cell>
          <cell r="B113">
            <v>421</v>
          </cell>
          <cell r="C113">
            <v>116400100</v>
          </cell>
          <cell r="D113" t="str">
            <v>432</v>
          </cell>
          <cell r="E113" t="str">
            <v>Tafelbirnen</v>
          </cell>
          <cell r="F113">
            <v>111.2</v>
          </cell>
          <cell r="G113">
            <v>113.2</v>
          </cell>
          <cell r="H113">
            <v>106.1</v>
          </cell>
          <cell r="I113">
            <v>109.7</v>
          </cell>
          <cell r="J113">
            <v>110.7</v>
          </cell>
          <cell r="K113">
            <v>115.3</v>
          </cell>
          <cell r="L113">
            <v>118.4</v>
          </cell>
          <cell r="M113">
            <v>98.6</v>
          </cell>
          <cell r="N113">
            <v>99.6</v>
          </cell>
          <cell r="O113">
            <v>98.1</v>
          </cell>
          <cell r="P113">
            <v>94.4</v>
          </cell>
          <cell r="Q113">
            <v>99.1</v>
          </cell>
          <cell r="S113">
            <v>11210</v>
          </cell>
        </row>
        <row r="114">
          <cell r="A114">
            <v>113</v>
          </cell>
          <cell r="B114">
            <v>422</v>
          </cell>
          <cell r="C114">
            <v>116650100</v>
          </cell>
          <cell r="D114" t="str">
            <v>433</v>
          </cell>
          <cell r="E114" t="str">
            <v>Weintrauben</v>
          </cell>
          <cell r="F114">
            <v>115.9</v>
          </cell>
          <cell r="G114">
            <v>103.3</v>
          </cell>
          <cell r="H114">
            <v>96.3</v>
          </cell>
          <cell r="I114">
            <v>102.3</v>
          </cell>
          <cell r="J114">
            <v>107</v>
          </cell>
          <cell r="K114">
            <v>116.7</v>
          </cell>
          <cell r="L114">
            <v>117</v>
          </cell>
          <cell r="M114">
            <v>79.900000000000006</v>
          </cell>
          <cell r="N114">
            <v>66.400000000000006</v>
          </cell>
          <cell r="O114">
            <v>66.099999999999994</v>
          </cell>
          <cell r="P114">
            <v>71.599999999999994</v>
          </cell>
          <cell r="Q114">
            <v>110.3</v>
          </cell>
          <cell r="S114">
            <v>11310</v>
          </cell>
        </row>
        <row r="115">
          <cell r="A115">
            <v>114</v>
          </cell>
          <cell r="B115">
            <v>423</v>
          </cell>
          <cell r="C115">
            <v>116200100</v>
          </cell>
          <cell r="D115" t="str">
            <v>434</v>
          </cell>
          <cell r="E115" t="str">
            <v>Bananen</v>
          </cell>
          <cell r="F115">
            <v>98.6</v>
          </cell>
          <cell r="G115">
            <v>100.5</v>
          </cell>
          <cell r="H115">
            <v>99.9</v>
          </cell>
          <cell r="I115">
            <v>103</v>
          </cell>
          <cell r="J115">
            <v>102.4</v>
          </cell>
          <cell r="K115">
            <v>98</v>
          </cell>
          <cell r="L115">
            <v>98</v>
          </cell>
          <cell r="M115">
            <v>92.7</v>
          </cell>
          <cell r="N115">
            <v>86.9</v>
          </cell>
          <cell r="O115">
            <v>95.3</v>
          </cell>
          <cell r="P115">
            <v>92.1</v>
          </cell>
          <cell r="Q115">
            <v>101.2</v>
          </cell>
          <cell r="S115">
            <v>11410</v>
          </cell>
        </row>
        <row r="116">
          <cell r="A116">
            <v>115</v>
          </cell>
          <cell r="B116">
            <v>424</v>
          </cell>
          <cell r="C116">
            <v>116170100</v>
          </cell>
          <cell r="D116" t="str">
            <v>435</v>
          </cell>
          <cell r="E116" t="str">
            <v>Zitronen</v>
          </cell>
          <cell r="F116">
            <v>108.7</v>
          </cell>
          <cell r="G116">
            <v>105.7</v>
          </cell>
          <cell r="H116">
            <v>108.1</v>
          </cell>
          <cell r="I116">
            <v>108.1</v>
          </cell>
          <cell r="J116">
            <v>106.9</v>
          </cell>
          <cell r="K116">
            <v>104.4</v>
          </cell>
          <cell r="L116">
            <v>107.5</v>
          </cell>
          <cell r="M116">
            <v>111.2</v>
          </cell>
          <cell r="N116">
            <v>110</v>
          </cell>
          <cell r="O116">
            <v>110.6</v>
          </cell>
          <cell r="P116">
            <v>104.4</v>
          </cell>
          <cell r="Q116">
            <v>101.4</v>
          </cell>
          <cell r="S116">
            <v>11510</v>
          </cell>
        </row>
        <row r="117">
          <cell r="A117">
            <v>116</v>
          </cell>
          <cell r="B117">
            <v>425</v>
          </cell>
          <cell r="C117">
            <v>116110100</v>
          </cell>
          <cell r="D117" t="str">
            <v>436</v>
          </cell>
          <cell r="E117" t="str">
            <v>Apfelsinen (Orangen)</v>
          </cell>
          <cell r="F117">
            <v>95.2</v>
          </cell>
          <cell r="G117">
            <v>97.8</v>
          </cell>
          <cell r="H117">
            <v>102.4</v>
          </cell>
          <cell r="I117">
            <v>106.3</v>
          </cell>
          <cell r="J117">
            <v>114.8</v>
          </cell>
          <cell r="K117">
            <v>105.6</v>
          </cell>
          <cell r="L117">
            <v>116.6</v>
          </cell>
          <cell r="M117">
            <v>116.6</v>
          </cell>
          <cell r="N117">
            <v>113.4</v>
          </cell>
          <cell r="O117">
            <v>110.1</v>
          </cell>
          <cell r="P117">
            <v>93.3</v>
          </cell>
          <cell r="Q117">
            <v>83.6</v>
          </cell>
          <cell r="S117">
            <v>11610</v>
          </cell>
        </row>
        <row r="118">
          <cell r="A118">
            <v>117</v>
          </cell>
          <cell r="B118">
            <v>426</v>
          </cell>
          <cell r="C118">
            <v>116150100</v>
          </cell>
          <cell r="D118" t="str">
            <v>437</v>
          </cell>
          <cell r="E118" t="str">
            <v>Grapefruits</v>
          </cell>
          <cell r="F118">
            <v>125.6</v>
          </cell>
          <cell r="G118">
            <v>124.1</v>
          </cell>
          <cell r="H118">
            <v>124.1</v>
          </cell>
          <cell r="I118">
            <v>123.3</v>
          </cell>
          <cell r="J118">
            <v>124.9</v>
          </cell>
          <cell r="K118">
            <v>129.4</v>
          </cell>
          <cell r="L118">
            <v>126.3</v>
          </cell>
          <cell r="M118">
            <v>118.7</v>
          </cell>
          <cell r="N118">
            <v>121.7</v>
          </cell>
          <cell r="O118">
            <v>127.9</v>
          </cell>
          <cell r="P118">
            <v>125.6</v>
          </cell>
          <cell r="Q118">
            <v>126.3</v>
          </cell>
          <cell r="S118">
            <v>11710</v>
          </cell>
        </row>
        <row r="119">
          <cell r="A119">
            <v>118</v>
          </cell>
          <cell r="B119">
            <v>427</v>
          </cell>
          <cell r="C119">
            <v>116700100</v>
          </cell>
          <cell r="D119" t="str">
            <v>438</v>
          </cell>
          <cell r="E119" t="str">
            <v>Kiwis o. a. Früchte, frisch o. gekühlt</v>
          </cell>
          <cell r="F119">
            <v>107.4</v>
          </cell>
          <cell r="G119">
            <v>114.3</v>
          </cell>
          <cell r="H119">
            <v>114.3</v>
          </cell>
          <cell r="I119">
            <v>114.3</v>
          </cell>
          <cell r="J119">
            <v>110.9</v>
          </cell>
          <cell r="K119">
            <v>117.8</v>
          </cell>
          <cell r="L119">
            <v>111.1</v>
          </cell>
          <cell r="M119">
            <v>124.5</v>
          </cell>
          <cell r="N119">
            <v>111.1</v>
          </cell>
          <cell r="O119">
            <v>117.8</v>
          </cell>
          <cell r="P119">
            <v>107.7</v>
          </cell>
          <cell r="Q119">
            <v>94.2</v>
          </cell>
          <cell r="S119">
            <v>11810</v>
          </cell>
        </row>
        <row r="120">
          <cell r="A120">
            <v>119</v>
          </cell>
          <cell r="B120">
            <v>96</v>
          </cell>
          <cell r="C120">
            <v>117715100</v>
          </cell>
          <cell r="D120" t="str">
            <v>98</v>
          </cell>
          <cell r="E120" t="str">
            <v>Erbsenkonserve</v>
          </cell>
          <cell r="F120">
            <v>113.9</v>
          </cell>
          <cell r="G120">
            <v>113.9</v>
          </cell>
          <cell r="H120">
            <v>113.9</v>
          </cell>
          <cell r="I120">
            <v>113.9</v>
          </cell>
          <cell r="J120">
            <v>115.8</v>
          </cell>
          <cell r="K120">
            <v>115.8</v>
          </cell>
          <cell r="L120">
            <v>115.8</v>
          </cell>
          <cell r="M120">
            <v>115.8</v>
          </cell>
          <cell r="N120">
            <v>115.8</v>
          </cell>
          <cell r="O120">
            <v>115.8</v>
          </cell>
          <cell r="P120">
            <v>115.8</v>
          </cell>
          <cell r="Q120">
            <v>115.8</v>
          </cell>
          <cell r="S120">
            <v>11910</v>
          </cell>
        </row>
        <row r="121">
          <cell r="A121">
            <v>120</v>
          </cell>
          <cell r="B121">
            <v>97</v>
          </cell>
          <cell r="C121">
            <v>117714100</v>
          </cell>
          <cell r="D121" t="str">
            <v>99</v>
          </cell>
          <cell r="E121" t="str">
            <v>Pilzkonserve</v>
          </cell>
          <cell r="F121">
            <v>97.9</v>
          </cell>
          <cell r="G121">
            <v>98.9</v>
          </cell>
          <cell r="H121">
            <v>97.9</v>
          </cell>
          <cell r="I121">
            <v>97.9</v>
          </cell>
          <cell r="J121">
            <v>97.9</v>
          </cell>
          <cell r="K121">
            <v>97.9</v>
          </cell>
          <cell r="L121">
            <v>96.8</v>
          </cell>
          <cell r="M121">
            <v>98.9</v>
          </cell>
          <cell r="N121">
            <v>98.9</v>
          </cell>
          <cell r="O121">
            <v>97.9</v>
          </cell>
          <cell r="P121">
            <v>96.8</v>
          </cell>
          <cell r="Q121">
            <v>98.9</v>
          </cell>
          <cell r="S121">
            <v>12010</v>
          </cell>
        </row>
        <row r="122">
          <cell r="A122">
            <v>121</v>
          </cell>
          <cell r="B122">
            <v>98</v>
          </cell>
          <cell r="C122">
            <v>117719400</v>
          </cell>
          <cell r="D122" t="str">
            <v>100</v>
          </cell>
          <cell r="E122" t="str">
            <v>Gemüsekonserve</v>
          </cell>
          <cell r="F122">
            <v>92.3</v>
          </cell>
          <cell r="G122">
            <v>94</v>
          </cell>
          <cell r="H122">
            <v>92.3</v>
          </cell>
          <cell r="I122">
            <v>91.4</v>
          </cell>
          <cell r="J122">
            <v>91.4</v>
          </cell>
          <cell r="K122">
            <v>90.5</v>
          </cell>
          <cell r="L122">
            <v>89.6</v>
          </cell>
          <cell r="M122">
            <v>88.7</v>
          </cell>
          <cell r="N122">
            <v>88.7</v>
          </cell>
          <cell r="O122">
            <v>87.8</v>
          </cell>
          <cell r="P122">
            <v>85.1</v>
          </cell>
          <cell r="Q122">
            <v>85.1</v>
          </cell>
          <cell r="S122">
            <v>12110</v>
          </cell>
        </row>
        <row r="123">
          <cell r="A123">
            <v>122</v>
          </cell>
          <cell r="B123">
            <v>99</v>
          </cell>
          <cell r="C123">
            <v>117713100</v>
          </cell>
          <cell r="D123" t="str">
            <v>101</v>
          </cell>
          <cell r="E123" t="str">
            <v>Sauerkrautkonserve</v>
          </cell>
          <cell r="F123">
            <v>99.8</v>
          </cell>
          <cell r="G123">
            <v>99.8</v>
          </cell>
          <cell r="H123">
            <v>101</v>
          </cell>
          <cell r="I123">
            <v>101</v>
          </cell>
          <cell r="J123">
            <v>99.8</v>
          </cell>
          <cell r="K123">
            <v>99.8</v>
          </cell>
          <cell r="L123">
            <v>99.8</v>
          </cell>
          <cell r="M123">
            <v>96.3</v>
          </cell>
          <cell r="N123">
            <v>96.3</v>
          </cell>
          <cell r="O123">
            <v>96.3</v>
          </cell>
          <cell r="P123">
            <v>95.2</v>
          </cell>
          <cell r="Q123">
            <v>98.6</v>
          </cell>
          <cell r="S123">
            <v>12210</v>
          </cell>
        </row>
        <row r="124">
          <cell r="A124">
            <v>123</v>
          </cell>
          <cell r="B124">
            <v>100</v>
          </cell>
          <cell r="C124">
            <v>117711100</v>
          </cell>
          <cell r="D124" t="str">
            <v>102</v>
          </cell>
          <cell r="E124" t="str">
            <v>Gurkenkonserve</v>
          </cell>
          <cell r="F124">
            <v>100.8</v>
          </cell>
          <cell r="G124">
            <v>100.8</v>
          </cell>
          <cell r="H124">
            <v>98.8</v>
          </cell>
          <cell r="I124">
            <v>97.8</v>
          </cell>
          <cell r="J124">
            <v>99.8</v>
          </cell>
          <cell r="K124">
            <v>99.8</v>
          </cell>
          <cell r="L124">
            <v>98.9</v>
          </cell>
          <cell r="M124">
            <v>98.9</v>
          </cell>
          <cell r="N124">
            <v>97.9</v>
          </cell>
          <cell r="O124">
            <v>97.9</v>
          </cell>
          <cell r="P124">
            <v>97.9</v>
          </cell>
          <cell r="Q124">
            <v>97.9</v>
          </cell>
          <cell r="S124">
            <v>12310</v>
          </cell>
        </row>
        <row r="125">
          <cell r="A125">
            <v>124</v>
          </cell>
          <cell r="B125">
            <v>101</v>
          </cell>
          <cell r="C125">
            <v>116911100</v>
          </cell>
          <cell r="D125" t="str">
            <v>103</v>
          </cell>
          <cell r="E125" t="str">
            <v>Kernobstkonserve</v>
          </cell>
          <cell r="F125">
            <v>103</v>
          </cell>
          <cell r="G125">
            <v>104.6</v>
          </cell>
          <cell r="H125">
            <v>104.6</v>
          </cell>
          <cell r="I125">
            <v>104.6</v>
          </cell>
          <cell r="J125">
            <v>106.2</v>
          </cell>
          <cell r="K125">
            <v>104.6</v>
          </cell>
          <cell r="L125">
            <v>106.2</v>
          </cell>
          <cell r="M125">
            <v>106.2</v>
          </cell>
          <cell r="N125">
            <v>106.2</v>
          </cell>
          <cell r="O125">
            <v>107.8</v>
          </cell>
          <cell r="P125">
            <v>109.4</v>
          </cell>
          <cell r="Q125">
            <v>109.4</v>
          </cell>
          <cell r="S125">
            <v>12410</v>
          </cell>
        </row>
        <row r="126">
          <cell r="A126">
            <v>125</v>
          </cell>
          <cell r="B126">
            <v>102</v>
          </cell>
          <cell r="C126">
            <v>116912100</v>
          </cell>
          <cell r="D126" t="str">
            <v>104</v>
          </cell>
          <cell r="E126" t="str">
            <v>Steinobstkonserve</v>
          </cell>
          <cell r="F126">
            <v>101.1</v>
          </cell>
          <cell r="G126">
            <v>101.1</v>
          </cell>
          <cell r="H126">
            <v>102.7</v>
          </cell>
          <cell r="I126">
            <v>102.7</v>
          </cell>
          <cell r="J126">
            <v>102.7</v>
          </cell>
          <cell r="K126">
            <v>102.7</v>
          </cell>
          <cell r="L126">
            <v>91.4</v>
          </cell>
          <cell r="M126">
            <v>91.4</v>
          </cell>
          <cell r="N126">
            <v>90.6</v>
          </cell>
          <cell r="O126">
            <v>90.6</v>
          </cell>
          <cell r="P126">
            <v>89.8</v>
          </cell>
          <cell r="Q126">
            <v>89</v>
          </cell>
          <cell r="S126">
            <v>12510</v>
          </cell>
        </row>
        <row r="127">
          <cell r="A127">
            <v>126</v>
          </cell>
          <cell r="B127">
            <v>103</v>
          </cell>
          <cell r="C127">
            <v>116917100</v>
          </cell>
          <cell r="D127" t="str">
            <v>105</v>
          </cell>
          <cell r="E127" t="str">
            <v>Ananaskonserve</v>
          </cell>
          <cell r="F127">
            <v>106</v>
          </cell>
          <cell r="G127">
            <v>106</v>
          </cell>
          <cell r="H127">
            <v>105.1</v>
          </cell>
          <cell r="I127">
            <v>107</v>
          </cell>
          <cell r="J127">
            <v>106</v>
          </cell>
          <cell r="K127">
            <v>107</v>
          </cell>
          <cell r="L127">
            <v>107.9</v>
          </cell>
          <cell r="M127">
            <v>107.9</v>
          </cell>
          <cell r="N127">
            <v>107</v>
          </cell>
          <cell r="O127">
            <v>107</v>
          </cell>
          <cell r="P127">
            <v>105.1</v>
          </cell>
          <cell r="Q127">
            <v>104.2</v>
          </cell>
          <cell r="S127">
            <v>12610</v>
          </cell>
        </row>
        <row r="128">
          <cell r="A128">
            <v>127</v>
          </cell>
          <cell r="B128">
            <v>104</v>
          </cell>
          <cell r="C128">
            <v>118210100</v>
          </cell>
          <cell r="D128" t="str">
            <v>106</v>
          </cell>
          <cell r="E128" t="str">
            <v>Marmelade, Konfitüre, Gelee etc.</v>
          </cell>
          <cell r="F128">
            <v>105.7</v>
          </cell>
          <cell r="G128">
            <v>106.5</v>
          </cell>
          <cell r="H128">
            <v>106.5</v>
          </cell>
          <cell r="I128">
            <v>107.3</v>
          </cell>
          <cell r="J128">
            <v>108.1</v>
          </cell>
          <cell r="K128">
            <v>109.7</v>
          </cell>
          <cell r="L128">
            <v>110.4</v>
          </cell>
          <cell r="M128">
            <v>109.6</v>
          </cell>
          <cell r="N128">
            <v>108.8</v>
          </cell>
          <cell r="O128">
            <v>107.2</v>
          </cell>
          <cell r="P128">
            <v>107.2</v>
          </cell>
          <cell r="Q128">
            <v>107.2</v>
          </cell>
          <cell r="S128">
            <v>12710</v>
          </cell>
        </row>
        <row r="129">
          <cell r="A129">
            <v>128</v>
          </cell>
          <cell r="B129">
            <v>105</v>
          </cell>
          <cell r="C129">
            <v>118230100</v>
          </cell>
          <cell r="D129" t="str">
            <v>107</v>
          </cell>
          <cell r="E129" t="str">
            <v>Bienenhonig</v>
          </cell>
          <cell r="F129">
            <v>132.30000000000001</v>
          </cell>
          <cell r="G129">
            <v>132.30000000000001</v>
          </cell>
          <cell r="H129">
            <v>132.30000000000001</v>
          </cell>
          <cell r="I129">
            <v>131.4</v>
          </cell>
          <cell r="J129">
            <v>127.8</v>
          </cell>
          <cell r="K129">
            <v>127.4</v>
          </cell>
          <cell r="L129">
            <v>128.30000000000001</v>
          </cell>
          <cell r="M129">
            <v>127.4</v>
          </cell>
          <cell r="N129">
            <v>128.30000000000001</v>
          </cell>
          <cell r="O129">
            <v>126.9</v>
          </cell>
          <cell r="P129">
            <v>126.9</v>
          </cell>
          <cell r="Q129">
            <v>127.4</v>
          </cell>
          <cell r="S129">
            <v>12810</v>
          </cell>
        </row>
        <row r="130">
          <cell r="A130">
            <v>129</v>
          </cell>
          <cell r="B130">
            <v>106</v>
          </cell>
          <cell r="C130">
            <v>118450100</v>
          </cell>
          <cell r="D130" t="str">
            <v>108</v>
          </cell>
          <cell r="E130" t="str">
            <v>Bonbons</v>
          </cell>
          <cell r="F130">
            <v>107.5</v>
          </cell>
          <cell r="G130">
            <v>107.5</v>
          </cell>
          <cell r="H130">
            <v>106.9</v>
          </cell>
          <cell r="I130">
            <v>106.9</v>
          </cell>
          <cell r="J130">
            <v>108</v>
          </cell>
          <cell r="K130">
            <v>106.9</v>
          </cell>
          <cell r="L130">
            <v>107.4</v>
          </cell>
          <cell r="M130">
            <v>108</v>
          </cell>
          <cell r="N130">
            <v>107.4</v>
          </cell>
          <cell r="O130">
            <v>108</v>
          </cell>
          <cell r="P130">
            <v>108.5</v>
          </cell>
          <cell r="Q130">
            <v>109.1</v>
          </cell>
          <cell r="S130">
            <v>12910</v>
          </cell>
        </row>
        <row r="131">
          <cell r="A131">
            <v>130</v>
          </cell>
          <cell r="B131">
            <v>108</v>
          </cell>
          <cell r="C131">
            <v>118310100</v>
          </cell>
          <cell r="D131" t="str">
            <v>109</v>
          </cell>
          <cell r="E131" t="str">
            <v>Schokolade in Tafeln</v>
          </cell>
          <cell r="F131">
            <v>117.1</v>
          </cell>
          <cell r="G131">
            <v>119</v>
          </cell>
          <cell r="H131">
            <v>119</v>
          </cell>
          <cell r="I131">
            <v>119</v>
          </cell>
          <cell r="J131">
            <v>121</v>
          </cell>
          <cell r="K131">
            <v>119</v>
          </cell>
          <cell r="L131">
            <v>119</v>
          </cell>
          <cell r="M131">
            <v>119</v>
          </cell>
          <cell r="N131">
            <v>119</v>
          </cell>
          <cell r="O131">
            <v>119</v>
          </cell>
          <cell r="P131">
            <v>119</v>
          </cell>
          <cell r="Q131">
            <v>119</v>
          </cell>
          <cell r="S131">
            <v>13010</v>
          </cell>
        </row>
        <row r="132">
          <cell r="A132">
            <v>131</v>
          </cell>
          <cell r="B132">
            <v>109</v>
          </cell>
          <cell r="C132">
            <v>118390100</v>
          </cell>
          <cell r="D132" t="str">
            <v>110</v>
          </cell>
          <cell r="E132" t="str">
            <v>Riegel aus Schokolade</v>
          </cell>
          <cell r="F132">
            <v>109.9</v>
          </cell>
          <cell r="G132">
            <v>110.5</v>
          </cell>
          <cell r="H132">
            <v>110.5</v>
          </cell>
          <cell r="I132">
            <v>109.9</v>
          </cell>
          <cell r="J132">
            <v>109.9</v>
          </cell>
          <cell r="K132">
            <v>110.5</v>
          </cell>
          <cell r="L132">
            <v>111.2</v>
          </cell>
          <cell r="M132">
            <v>111.2</v>
          </cell>
          <cell r="N132">
            <v>110.5</v>
          </cell>
          <cell r="O132">
            <v>111.2</v>
          </cell>
          <cell r="P132">
            <v>111.2</v>
          </cell>
          <cell r="Q132">
            <v>111.2</v>
          </cell>
          <cell r="S132">
            <v>13110</v>
          </cell>
        </row>
        <row r="133">
          <cell r="A133">
            <v>132</v>
          </cell>
          <cell r="B133">
            <v>110</v>
          </cell>
          <cell r="C133">
            <v>118410100</v>
          </cell>
          <cell r="D133" t="str">
            <v>111</v>
          </cell>
          <cell r="E133" t="str">
            <v>Pralinen</v>
          </cell>
          <cell r="F133">
            <v>100.5</v>
          </cell>
          <cell r="G133">
            <v>100.5</v>
          </cell>
          <cell r="H133">
            <v>102</v>
          </cell>
          <cell r="I133">
            <v>100.1</v>
          </cell>
          <cell r="J133">
            <v>99.6</v>
          </cell>
          <cell r="K133">
            <v>101.5</v>
          </cell>
          <cell r="L133">
            <v>101.3</v>
          </cell>
          <cell r="M133">
            <v>101.3</v>
          </cell>
          <cell r="N133">
            <v>100.8</v>
          </cell>
          <cell r="O133">
            <v>101</v>
          </cell>
          <cell r="P133">
            <v>100.3</v>
          </cell>
          <cell r="Q133">
            <v>100</v>
          </cell>
          <cell r="S133">
            <v>13210</v>
          </cell>
        </row>
        <row r="134">
          <cell r="A134">
            <v>133</v>
          </cell>
          <cell r="B134">
            <v>111</v>
          </cell>
          <cell r="C134">
            <v>116830100</v>
          </cell>
          <cell r="D134" t="str">
            <v>112</v>
          </cell>
          <cell r="E134" t="str">
            <v>Gesalzenes o. geröstetes Schalenobst</v>
          </cell>
          <cell r="F134">
            <v>106.2</v>
          </cell>
          <cell r="G134">
            <v>106.2</v>
          </cell>
          <cell r="H134">
            <v>106.2</v>
          </cell>
          <cell r="I134">
            <v>107.4</v>
          </cell>
          <cell r="J134">
            <v>107.4</v>
          </cell>
          <cell r="K134">
            <v>106.2</v>
          </cell>
          <cell r="L134">
            <v>107.4</v>
          </cell>
          <cell r="M134">
            <v>107.4</v>
          </cell>
          <cell r="N134">
            <v>107.4</v>
          </cell>
          <cell r="O134">
            <v>107.4</v>
          </cell>
          <cell r="P134">
            <v>107.4</v>
          </cell>
          <cell r="Q134">
            <v>108.5</v>
          </cell>
          <cell r="S134">
            <v>13310</v>
          </cell>
        </row>
        <row r="135">
          <cell r="A135">
            <v>134</v>
          </cell>
          <cell r="B135">
            <v>112</v>
          </cell>
          <cell r="C135">
            <v>111225100</v>
          </cell>
          <cell r="D135" t="str">
            <v>113</v>
          </cell>
          <cell r="E135" t="str">
            <v>Kekse</v>
          </cell>
          <cell r="F135">
            <v>99.9</v>
          </cell>
          <cell r="G135">
            <v>99.9</v>
          </cell>
          <cell r="H135">
            <v>101</v>
          </cell>
          <cell r="I135">
            <v>101</v>
          </cell>
          <cell r="J135">
            <v>101</v>
          </cell>
          <cell r="K135">
            <v>101</v>
          </cell>
          <cell r="L135">
            <v>103.3</v>
          </cell>
          <cell r="M135">
            <v>105.7</v>
          </cell>
          <cell r="N135">
            <v>105.7</v>
          </cell>
          <cell r="O135">
            <v>105.7</v>
          </cell>
          <cell r="P135">
            <v>106.9</v>
          </cell>
          <cell r="Q135">
            <v>105.7</v>
          </cell>
          <cell r="S135">
            <v>13410</v>
          </cell>
        </row>
        <row r="136">
          <cell r="A136">
            <v>135</v>
          </cell>
          <cell r="B136">
            <v>113</v>
          </cell>
          <cell r="C136">
            <v>111229100</v>
          </cell>
          <cell r="D136" t="str">
            <v>114</v>
          </cell>
          <cell r="E136" t="str">
            <v>Andere Dauerbackwaren</v>
          </cell>
          <cell r="F136">
            <v>99.4</v>
          </cell>
          <cell r="G136">
            <v>99.4</v>
          </cell>
          <cell r="H136">
            <v>99.4</v>
          </cell>
          <cell r="I136">
            <v>100.6</v>
          </cell>
          <cell r="J136">
            <v>99.4</v>
          </cell>
          <cell r="K136">
            <v>101.8</v>
          </cell>
          <cell r="L136">
            <v>101.8</v>
          </cell>
          <cell r="M136">
            <v>101.8</v>
          </cell>
          <cell r="N136">
            <v>101.8</v>
          </cell>
          <cell r="O136">
            <v>97.8</v>
          </cell>
          <cell r="P136">
            <v>96.8</v>
          </cell>
          <cell r="Q136">
            <v>94.7</v>
          </cell>
          <cell r="S136">
            <v>13510</v>
          </cell>
        </row>
        <row r="137">
          <cell r="A137">
            <v>136</v>
          </cell>
          <cell r="B137">
            <v>114</v>
          </cell>
          <cell r="C137">
            <v>117913100</v>
          </cell>
          <cell r="D137" t="str">
            <v>115</v>
          </cell>
          <cell r="E137" t="str">
            <v>Kartoffelchips o. -sticks</v>
          </cell>
          <cell r="F137">
            <v>106.5</v>
          </cell>
          <cell r="G137">
            <v>106.5</v>
          </cell>
          <cell r="H137">
            <v>107.3</v>
          </cell>
          <cell r="I137">
            <v>106.5</v>
          </cell>
          <cell r="J137">
            <v>106.5</v>
          </cell>
          <cell r="K137">
            <v>107.3</v>
          </cell>
          <cell r="L137">
            <v>107.3</v>
          </cell>
          <cell r="M137">
            <v>107.3</v>
          </cell>
          <cell r="N137">
            <v>107.3</v>
          </cell>
          <cell r="O137">
            <v>108.1</v>
          </cell>
          <cell r="P137">
            <v>108.8</v>
          </cell>
          <cell r="Q137">
            <v>106.6</v>
          </cell>
          <cell r="S137">
            <v>13610</v>
          </cell>
        </row>
        <row r="138">
          <cell r="A138">
            <v>137</v>
          </cell>
          <cell r="B138">
            <v>115</v>
          </cell>
          <cell r="C138">
            <v>121111100</v>
          </cell>
          <cell r="D138" t="str">
            <v>116</v>
          </cell>
          <cell r="E138" t="str">
            <v>Bohnenkaffee</v>
          </cell>
          <cell r="F138">
            <v>87.1</v>
          </cell>
          <cell r="G138">
            <v>86.6</v>
          </cell>
          <cell r="H138">
            <v>84.1</v>
          </cell>
          <cell r="I138">
            <v>83.6</v>
          </cell>
          <cell r="J138">
            <v>82.4</v>
          </cell>
          <cell r="K138">
            <v>82.4</v>
          </cell>
          <cell r="L138">
            <v>84.9</v>
          </cell>
          <cell r="M138">
            <v>80.400000000000006</v>
          </cell>
          <cell r="N138">
            <v>82.6</v>
          </cell>
          <cell r="O138">
            <v>82.4</v>
          </cell>
          <cell r="P138">
            <v>80.900000000000006</v>
          </cell>
          <cell r="Q138">
            <v>82.6</v>
          </cell>
          <cell r="S138">
            <v>13710</v>
          </cell>
        </row>
        <row r="139">
          <cell r="A139">
            <v>138</v>
          </cell>
          <cell r="B139">
            <v>116</v>
          </cell>
          <cell r="C139">
            <v>121115100</v>
          </cell>
          <cell r="D139" t="str">
            <v>117</v>
          </cell>
          <cell r="E139" t="str">
            <v>Instant-Bohnenkaffee o. a. Kaffee-Extrakt</v>
          </cell>
          <cell r="F139">
            <v>96.6</v>
          </cell>
          <cell r="G139">
            <v>97.7</v>
          </cell>
          <cell r="H139">
            <v>97.5</v>
          </cell>
          <cell r="I139">
            <v>96.4</v>
          </cell>
          <cell r="J139">
            <v>94.8</v>
          </cell>
          <cell r="K139">
            <v>95.7</v>
          </cell>
          <cell r="L139">
            <v>95.7</v>
          </cell>
          <cell r="M139">
            <v>95.5</v>
          </cell>
          <cell r="N139">
            <v>88.7</v>
          </cell>
          <cell r="O139">
            <v>92.9</v>
          </cell>
          <cell r="P139">
            <v>89.4</v>
          </cell>
          <cell r="Q139">
            <v>92.8</v>
          </cell>
          <cell r="S139">
            <v>13810</v>
          </cell>
        </row>
        <row r="140">
          <cell r="A140">
            <v>139</v>
          </cell>
          <cell r="B140">
            <v>117</v>
          </cell>
          <cell r="C140">
            <v>121210100</v>
          </cell>
          <cell r="D140" t="str">
            <v>118</v>
          </cell>
          <cell r="E140" t="str">
            <v>Schwarzer o. grüner Tee, lose</v>
          </cell>
          <cell r="F140">
            <v>95.4</v>
          </cell>
          <cell r="G140">
            <v>95.9</v>
          </cell>
          <cell r="H140">
            <v>95</v>
          </cell>
          <cell r="I140">
            <v>95.9</v>
          </cell>
          <cell r="J140">
            <v>96.9</v>
          </cell>
          <cell r="K140">
            <v>96.6</v>
          </cell>
          <cell r="L140">
            <v>97.2</v>
          </cell>
          <cell r="M140">
            <v>98.9</v>
          </cell>
          <cell r="N140">
            <v>99.8</v>
          </cell>
          <cell r="O140">
            <v>99.3</v>
          </cell>
          <cell r="P140">
            <v>99.3</v>
          </cell>
          <cell r="Q140">
            <v>99.3</v>
          </cell>
          <cell r="S140">
            <v>13910</v>
          </cell>
        </row>
        <row r="141">
          <cell r="A141">
            <v>140</v>
          </cell>
          <cell r="B141">
            <v>118</v>
          </cell>
          <cell r="C141">
            <v>121210200</v>
          </cell>
          <cell r="D141" t="str">
            <v>119</v>
          </cell>
          <cell r="E141" t="str">
            <v>Schwarzer o. grüner Tee, in Aufgussbeuteln</v>
          </cell>
          <cell r="F141">
            <v>101.3</v>
          </cell>
          <cell r="G141">
            <v>101.3</v>
          </cell>
          <cell r="H141">
            <v>100.6</v>
          </cell>
          <cell r="I141">
            <v>101.3</v>
          </cell>
          <cell r="J141">
            <v>101.3</v>
          </cell>
          <cell r="K141">
            <v>101.3</v>
          </cell>
          <cell r="L141">
            <v>101.3</v>
          </cell>
          <cell r="M141">
            <v>101.3</v>
          </cell>
          <cell r="N141">
            <v>102</v>
          </cell>
          <cell r="O141">
            <v>102</v>
          </cell>
          <cell r="P141">
            <v>98</v>
          </cell>
          <cell r="Q141">
            <v>96</v>
          </cell>
          <cell r="S141">
            <v>14010</v>
          </cell>
        </row>
        <row r="142">
          <cell r="A142">
            <v>141</v>
          </cell>
          <cell r="B142">
            <v>119</v>
          </cell>
          <cell r="C142">
            <v>121230100</v>
          </cell>
          <cell r="D142" t="str">
            <v>120</v>
          </cell>
          <cell r="E142" t="str">
            <v>Früchte- o. Kräutertee, in Aufgussbeuteln</v>
          </cell>
          <cell r="F142">
            <v>99.1</v>
          </cell>
          <cell r="G142">
            <v>99.1</v>
          </cell>
          <cell r="H142">
            <v>98.4</v>
          </cell>
          <cell r="I142">
            <v>99.7</v>
          </cell>
          <cell r="J142">
            <v>99.7</v>
          </cell>
          <cell r="K142">
            <v>97.8</v>
          </cell>
          <cell r="L142">
            <v>97.8</v>
          </cell>
          <cell r="M142">
            <v>97.8</v>
          </cell>
          <cell r="N142">
            <v>97.2</v>
          </cell>
          <cell r="O142">
            <v>97.8</v>
          </cell>
          <cell r="P142">
            <v>97.8</v>
          </cell>
          <cell r="Q142">
            <v>94.7</v>
          </cell>
          <cell r="S142">
            <v>14110</v>
          </cell>
        </row>
        <row r="143">
          <cell r="A143">
            <v>142</v>
          </cell>
          <cell r="B143">
            <v>120</v>
          </cell>
          <cell r="C143">
            <v>121300100</v>
          </cell>
          <cell r="D143" t="str">
            <v>121</v>
          </cell>
          <cell r="E143" t="str">
            <v>Kakao-Schnellgetränk</v>
          </cell>
          <cell r="F143">
            <v>114.3</v>
          </cell>
          <cell r="G143">
            <v>113.8</v>
          </cell>
          <cell r="H143">
            <v>113.4</v>
          </cell>
          <cell r="I143">
            <v>111.6</v>
          </cell>
          <cell r="J143">
            <v>111.1</v>
          </cell>
          <cell r="K143">
            <v>111.6</v>
          </cell>
          <cell r="L143">
            <v>112.5</v>
          </cell>
          <cell r="M143">
            <v>112.5</v>
          </cell>
          <cell r="N143">
            <v>112.5</v>
          </cell>
          <cell r="O143">
            <v>113.4</v>
          </cell>
          <cell r="P143">
            <v>113.8</v>
          </cell>
          <cell r="Q143">
            <v>113.8</v>
          </cell>
          <cell r="S143">
            <v>14210</v>
          </cell>
        </row>
        <row r="144">
          <cell r="A144">
            <v>143</v>
          </cell>
          <cell r="B144">
            <v>121</v>
          </cell>
          <cell r="C144">
            <v>118610100</v>
          </cell>
          <cell r="D144" t="str">
            <v>122</v>
          </cell>
          <cell r="E144" t="str">
            <v>Kakaohaltiger Brotaufstrich</v>
          </cell>
          <cell r="F144">
            <v>109.6</v>
          </cell>
          <cell r="G144">
            <v>111.2</v>
          </cell>
          <cell r="H144">
            <v>112</v>
          </cell>
          <cell r="I144">
            <v>112.7</v>
          </cell>
          <cell r="J144">
            <v>112.7</v>
          </cell>
          <cell r="K144">
            <v>114.3</v>
          </cell>
          <cell r="L144">
            <v>114.3</v>
          </cell>
          <cell r="M144">
            <v>114.3</v>
          </cell>
          <cell r="N144">
            <v>113.5</v>
          </cell>
          <cell r="O144">
            <v>115.1</v>
          </cell>
          <cell r="P144">
            <v>115.1</v>
          </cell>
          <cell r="Q144">
            <v>114.3</v>
          </cell>
          <cell r="S144">
            <v>14310</v>
          </cell>
        </row>
        <row r="145">
          <cell r="A145">
            <v>144</v>
          </cell>
          <cell r="B145">
            <v>122</v>
          </cell>
          <cell r="C145">
            <v>122310100</v>
          </cell>
          <cell r="D145" t="str">
            <v>123</v>
          </cell>
          <cell r="E145" t="str">
            <v>Fruchtsaft aus Kernobst</v>
          </cell>
          <cell r="F145">
            <v>103</v>
          </cell>
          <cell r="G145">
            <v>103</v>
          </cell>
          <cell r="H145">
            <v>103</v>
          </cell>
          <cell r="I145">
            <v>103</v>
          </cell>
          <cell r="J145">
            <v>103</v>
          </cell>
          <cell r="K145">
            <v>100.6</v>
          </cell>
          <cell r="L145">
            <v>103</v>
          </cell>
          <cell r="M145">
            <v>101.8</v>
          </cell>
          <cell r="N145">
            <v>100.6</v>
          </cell>
          <cell r="O145">
            <v>100.6</v>
          </cell>
          <cell r="P145">
            <v>100.6</v>
          </cell>
          <cell r="Q145">
            <v>99.4</v>
          </cell>
          <cell r="S145">
            <v>14410</v>
          </cell>
        </row>
        <row r="146">
          <cell r="A146">
            <v>145</v>
          </cell>
          <cell r="B146">
            <v>123</v>
          </cell>
          <cell r="C146">
            <v>122320100</v>
          </cell>
          <cell r="D146" t="str">
            <v>124</v>
          </cell>
          <cell r="E146" t="str">
            <v>Fruchtsaft aus Zitrusfrüchten</v>
          </cell>
          <cell r="F146">
            <v>101</v>
          </cell>
          <cell r="G146">
            <v>101</v>
          </cell>
          <cell r="H146">
            <v>101</v>
          </cell>
          <cell r="I146">
            <v>101</v>
          </cell>
          <cell r="J146">
            <v>101</v>
          </cell>
          <cell r="K146">
            <v>101</v>
          </cell>
          <cell r="L146">
            <v>101</v>
          </cell>
          <cell r="M146">
            <v>100</v>
          </cell>
          <cell r="N146">
            <v>100</v>
          </cell>
          <cell r="O146">
            <v>99</v>
          </cell>
          <cell r="P146">
            <v>99</v>
          </cell>
          <cell r="Q146">
            <v>99</v>
          </cell>
          <cell r="S146">
            <v>14510</v>
          </cell>
        </row>
        <row r="147">
          <cell r="A147">
            <v>146</v>
          </cell>
          <cell r="B147">
            <v>124</v>
          </cell>
          <cell r="C147">
            <v>122340100</v>
          </cell>
          <cell r="D147" t="str">
            <v>125</v>
          </cell>
          <cell r="E147" t="str">
            <v>Multivitaminsaft</v>
          </cell>
          <cell r="F147">
            <v>103.9</v>
          </cell>
          <cell r="G147">
            <v>105.9</v>
          </cell>
          <cell r="H147">
            <v>103.9</v>
          </cell>
          <cell r="I147">
            <v>105.9</v>
          </cell>
          <cell r="J147">
            <v>105.9</v>
          </cell>
          <cell r="K147">
            <v>105.9</v>
          </cell>
          <cell r="L147">
            <v>104.9</v>
          </cell>
          <cell r="M147">
            <v>103.9</v>
          </cell>
          <cell r="N147">
            <v>104.9</v>
          </cell>
          <cell r="O147">
            <v>105.9</v>
          </cell>
          <cell r="P147">
            <v>104.9</v>
          </cell>
          <cell r="Q147">
            <v>104.9</v>
          </cell>
          <cell r="S147">
            <v>14610</v>
          </cell>
        </row>
        <row r="148">
          <cell r="A148">
            <v>147</v>
          </cell>
          <cell r="B148">
            <v>125</v>
          </cell>
          <cell r="C148">
            <v>122400100</v>
          </cell>
          <cell r="D148" t="str">
            <v>126</v>
          </cell>
          <cell r="E148" t="str">
            <v>Gemüsesaft</v>
          </cell>
          <cell r="F148">
            <v>100.9</v>
          </cell>
          <cell r="G148">
            <v>100.9</v>
          </cell>
          <cell r="H148">
            <v>102</v>
          </cell>
          <cell r="I148">
            <v>102</v>
          </cell>
          <cell r="J148">
            <v>99.9</v>
          </cell>
          <cell r="K148">
            <v>98.9</v>
          </cell>
          <cell r="L148">
            <v>98.9</v>
          </cell>
          <cell r="M148">
            <v>98.9</v>
          </cell>
          <cell r="N148">
            <v>99.8</v>
          </cell>
          <cell r="O148">
            <v>96.4</v>
          </cell>
          <cell r="P148">
            <v>98.1</v>
          </cell>
          <cell r="Q148">
            <v>98.9</v>
          </cell>
          <cell r="S148">
            <v>14710</v>
          </cell>
        </row>
        <row r="149">
          <cell r="A149">
            <v>148</v>
          </cell>
          <cell r="B149">
            <v>126</v>
          </cell>
          <cell r="C149">
            <v>122100100</v>
          </cell>
          <cell r="D149" t="str">
            <v>127</v>
          </cell>
          <cell r="E149" t="str">
            <v>Mineralwasser</v>
          </cell>
          <cell r="S149">
            <v>14810</v>
          </cell>
        </row>
        <row r="150">
          <cell r="A150">
            <v>149</v>
          </cell>
          <cell r="B150">
            <v>127</v>
          </cell>
          <cell r="C150">
            <v>122290100</v>
          </cell>
          <cell r="D150" t="str">
            <v>128</v>
          </cell>
          <cell r="E150" t="str">
            <v>Koffeinfreies Erfrischungsgetränk, Kohlensäure</v>
          </cell>
          <cell r="F150">
            <v>96.4</v>
          </cell>
          <cell r="G150">
            <v>97.1</v>
          </cell>
          <cell r="H150">
            <v>97.7</v>
          </cell>
          <cell r="I150">
            <v>97.7</v>
          </cell>
          <cell r="J150">
            <v>98.4</v>
          </cell>
          <cell r="K150">
            <v>98.4</v>
          </cell>
          <cell r="L150">
            <v>102.8</v>
          </cell>
          <cell r="M150">
            <v>102.4</v>
          </cell>
          <cell r="N150">
            <v>102.4</v>
          </cell>
          <cell r="O150">
            <v>102.4</v>
          </cell>
          <cell r="P150">
            <v>102.4</v>
          </cell>
          <cell r="Q150">
            <v>102.4</v>
          </cell>
          <cell r="S150">
            <v>14910</v>
          </cell>
        </row>
        <row r="151">
          <cell r="A151">
            <v>150</v>
          </cell>
          <cell r="B151">
            <v>128</v>
          </cell>
          <cell r="C151">
            <v>122210100</v>
          </cell>
          <cell r="D151" t="str">
            <v>129</v>
          </cell>
          <cell r="E151" t="str">
            <v>Koffeinhaltiges Erfrischungsgetränk</v>
          </cell>
          <cell r="F151">
            <v>97.4</v>
          </cell>
          <cell r="G151">
            <v>99.9</v>
          </cell>
          <cell r="H151">
            <v>99.9</v>
          </cell>
          <cell r="I151">
            <v>99.9</v>
          </cell>
          <cell r="J151">
            <v>98.7</v>
          </cell>
          <cell r="K151">
            <v>98.7</v>
          </cell>
          <cell r="L151">
            <v>98.7</v>
          </cell>
          <cell r="M151">
            <v>98.7</v>
          </cell>
          <cell r="N151">
            <v>99.9</v>
          </cell>
          <cell r="O151">
            <v>101.2</v>
          </cell>
          <cell r="P151">
            <v>99.9</v>
          </cell>
          <cell r="Q151">
            <v>101.2</v>
          </cell>
          <cell r="S151">
            <v>15010</v>
          </cell>
        </row>
        <row r="152">
          <cell r="A152">
            <v>151</v>
          </cell>
          <cell r="B152">
            <v>129</v>
          </cell>
          <cell r="C152">
            <v>122380100</v>
          </cell>
          <cell r="D152" t="str">
            <v>130</v>
          </cell>
          <cell r="E152" t="str">
            <v>Diät-Fruchtsaftgetränk ohne Kohlensäure</v>
          </cell>
          <cell r="F152">
            <v>101.1</v>
          </cell>
          <cell r="G152">
            <v>102.3</v>
          </cell>
          <cell r="H152">
            <v>102.3</v>
          </cell>
          <cell r="I152">
            <v>102.3</v>
          </cell>
          <cell r="J152">
            <v>102.3</v>
          </cell>
          <cell r="K152">
            <v>102.3</v>
          </cell>
          <cell r="L152">
            <v>102.3</v>
          </cell>
          <cell r="M152">
            <v>101.1</v>
          </cell>
          <cell r="N152">
            <v>102.3</v>
          </cell>
          <cell r="O152">
            <v>102.3</v>
          </cell>
          <cell r="P152">
            <v>102.3</v>
          </cell>
          <cell r="Q152">
            <v>102.3</v>
          </cell>
          <cell r="S152">
            <v>15110</v>
          </cell>
        </row>
        <row r="153">
          <cell r="A153">
            <v>152</v>
          </cell>
          <cell r="B153">
            <v>130</v>
          </cell>
          <cell r="C153">
            <v>213010100</v>
          </cell>
          <cell r="D153" t="str">
            <v>131</v>
          </cell>
          <cell r="E153" t="str">
            <v>Bier</v>
          </cell>
          <cell r="F153">
            <v>108.9</v>
          </cell>
          <cell r="G153">
            <v>112.6</v>
          </cell>
          <cell r="H153">
            <v>114.4</v>
          </cell>
          <cell r="I153">
            <v>114.4</v>
          </cell>
          <cell r="J153">
            <v>114.4</v>
          </cell>
          <cell r="K153">
            <v>114.4</v>
          </cell>
          <cell r="L153">
            <v>112.6</v>
          </cell>
          <cell r="M153">
            <v>112.6</v>
          </cell>
          <cell r="N153">
            <v>114.4</v>
          </cell>
          <cell r="O153">
            <v>114.4</v>
          </cell>
          <cell r="P153">
            <v>114.4</v>
          </cell>
          <cell r="Q153">
            <v>114.4</v>
          </cell>
          <cell r="S153">
            <v>15210</v>
          </cell>
        </row>
        <row r="154">
          <cell r="A154">
            <v>153</v>
          </cell>
          <cell r="B154">
            <v>131</v>
          </cell>
          <cell r="C154">
            <v>213050100</v>
          </cell>
          <cell r="D154" t="str">
            <v>132</v>
          </cell>
          <cell r="E154" t="str">
            <v>Bier, alkoholfrei</v>
          </cell>
          <cell r="F154">
            <v>106.2</v>
          </cell>
          <cell r="G154">
            <v>107.8</v>
          </cell>
          <cell r="H154">
            <v>110.9</v>
          </cell>
          <cell r="I154">
            <v>109.3</v>
          </cell>
          <cell r="J154">
            <v>109.3</v>
          </cell>
          <cell r="K154">
            <v>109.3</v>
          </cell>
          <cell r="L154">
            <v>109.3</v>
          </cell>
          <cell r="M154">
            <v>109.3</v>
          </cell>
          <cell r="N154">
            <v>110.9</v>
          </cell>
          <cell r="O154">
            <v>109.3</v>
          </cell>
          <cell r="P154">
            <v>109.3</v>
          </cell>
          <cell r="Q154">
            <v>110.5</v>
          </cell>
          <cell r="S154">
            <v>15310</v>
          </cell>
        </row>
        <row r="155">
          <cell r="A155">
            <v>154</v>
          </cell>
          <cell r="B155">
            <v>132</v>
          </cell>
          <cell r="C155">
            <v>211030100</v>
          </cell>
          <cell r="D155" t="str">
            <v>133</v>
          </cell>
          <cell r="E155" t="str">
            <v>Korn o. Doppelkorn</v>
          </cell>
          <cell r="F155">
            <v>100.4</v>
          </cell>
          <cell r="G155">
            <v>100.8</v>
          </cell>
          <cell r="H155">
            <v>101.2</v>
          </cell>
          <cell r="I155">
            <v>101.6</v>
          </cell>
          <cell r="J155">
            <v>101.8</v>
          </cell>
          <cell r="K155">
            <v>101.2</v>
          </cell>
          <cell r="L155">
            <v>101</v>
          </cell>
          <cell r="M155">
            <v>100.4</v>
          </cell>
          <cell r="N155">
            <v>100.1</v>
          </cell>
          <cell r="O155">
            <v>100.6</v>
          </cell>
          <cell r="P155">
            <v>100.1</v>
          </cell>
          <cell r="Q155">
            <v>100.2</v>
          </cell>
          <cell r="S155">
            <v>15410</v>
          </cell>
        </row>
        <row r="156">
          <cell r="A156">
            <v>155</v>
          </cell>
          <cell r="B156">
            <v>133</v>
          </cell>
          <cell r="C156">
            <v>211010100</v>
          </cell>
          <cell r="D156" t="str">
            <v>134</v>
          </cell>
          <cell r="E156" t="str">
            <v>Weinbrand o. a. Branntwein aus Wein</v>
          </cell>
          <cell r="F156">
            <v>101</v>
          </cell>
          <cell r="G156">
            <v>101.2</v>
          </cell>
          <cell r="H156">
            <v>101.3</v>
          </cell>
          <cell r="I156">
            <v>102</v>
          </cell>
          <cell r="J156">
            <v>101.3</v>
          </cell>
          <cell r="K156">
            <v>101.3</v>
          </cell>
          <cell r="L156">
            <v>101.2</v>
          </cell>
          <cell r="M156">
            <v>101.2</v>
          </cell>
          <cell r="N156">
            <v>100.5</v>
          </cell>
          <cell r="O156">
            <v>101.2</v>
          </cell>
          <cell r="P156">
            <v>101.6</v>
          </cell>
          <cell r="Q156">
            <v>100.9</v>
          </cell>
          <cell r="S156">
            <v>15510</v>
          </cell>
        </row>
        <row r="157">
          <cell r="A157">
            <v>156</v>
          </cell>
          <cell r="B157">
            <v>134</v>
          </cell>
          <cell r="C157">
            <v>211050100</v>
          </cell>
          <cell r="D157" t="str">
            <v>135</v>
          </cell>
          <cell r="E157" t="str">
            <v>Likör</v>
          </cell>
          <cell r="F157">
            <v>101.6</v>
          </cell>
          <cell r="G157">
            <v>100.6</v>
          </cell>
          <cell r="H157">
            <v>100.3</v>
          </cell>
          <cell r="I157">
            <v>100.3</v>
          </cell>
          <cell r="J157">
            <v>100.6</v>
          </cell>
          <cell r="K157">
            <v>100.6</v>
          </cell>
          <cell r="L157">
            <v>100.2</v>
          </cell>
          <cell r="M157">
            <v>101</v>
          </cell>
          <cell r="N157">
            <v>100.7</v>
          </cell>
          <cell r="O157">
            <v>100.7</v>
          </cell>
          <cell r="P157">
            <v>100.7</v>
          </cell>
          <cell r="Q157">
            <v>100.7</v>
          </cell>
          <cell r="S157">
            <v>15610</v>
          </cell>
        </row>
        <row r="158">
          <cell r="A158">
            <v>157</v>
          </cell>
          <cell r="B158">
            <v>135</v>
          </cell>
          <cell r="C158">
            <v>211090100</v>
          </cell>
          <cell r="D158" t="str">
            <v>136</v>
          </cell>
          <cell r="E158" t="str">
            <v>Spirituose</v>
          </cell>
          <cell r="F158">
            <v>102.8</v>
          </cell>
          <cell r="G158">
            <v>101.2</v>
          </cell>
          <cell r="H158">
            <v>101.7</v>
          </cell>
          <cell r="I158">
            <v>101.2</v>
          </cell>
          <cell r="J158">
            <v>102.2</v>
          </cell>
          <cell r="K158">
            <v>101.4</v>
          </cell>
          <cell r="L158">
            <v>101.3</v>
          </cell>
          <cell r="M158">
            <v>100.8</v>
          </cell>
          <cell r="N158">
            <v>101.3</v>
          </cell>
          <cell r="O158">
            <v>101.2</v>
          </cell>
          <cell r="P158">
            <v>101.9</v>
          </cell>
          <cell r="Q158">
            <v>101.8</v>
          </cell>
          <cell r="S158">
            <v>15710</v>
          </cell>
        </row>
        <row r="159">
          <cell r="A159">
            <v>158</v>
          </cell>
          <cell r="B159">
            <v>136</v>
          </cell>
          <cell r="C159">
            <v>212110100</v>
          </cell>
          <cell r="D159" t="str">
            <v>137</v>
          </cell>
          <cell r="E159" t="str">
            <v>Weißwein</v>
          </cell>
          <cell r="F159">
            <v>96.6</v>
          </cell>
          <cell r="G159">
            <v>97</v>
          </cell>
          <cell r="H159">
            <v>98.2</v>
          </cell>
          <cell r="I159">
            <v>97.8</v>
          </cell>
          <cell r="J159">
            <v>97.8</v>
          </cell>
          <cell r="K159">
            <v>98.2</v>
          </cell>
          <cell r="L159">
            <v>99.7</v>
          </cell>
          <cell r="M159">
            <v>99.3</v>
          </cell>
          <cell r="N159">
            <v>99.7</v>
          </cell>
          <cell r="O159">
            <v>100.5</v>
          </cell>
          <cell r="P159">
            <v>100.5</v>
          </cell>
          <cell r="Q159">
            <v>100.1</v>
          </cell>
          <cell r="S159">
            <v>15810</v>
          </cell>
        </row>
        <row r="160">
          <cell r="A160">
            <v>159</v>
          </cell>
          <cell r="B160">
            <v>137</v>
          </cell>
          <cell r="C160">
            <v>212130100</v>
          </cell>
          <cell r="D160" t="str">
            <v>138</v>
          </cell>
          <cell r="E160" t="str">
            <v>Rot- o. Rosewein</v>
          </cell>
          <cell r="F160">
            <v>104.9</v>
          </cell>
          <cell r="G160">
            <v>105.6</v>
          </cell>
          <cell r="H160">
            <v>102.8</v>
          </cell>
          <cell r="I160">
            <v>103.1</v>
          </cell>
          <cell r="J160">
            <v>102.8</v>
          </cell>
          <cell r="K160">
            <v>101.7</v>
          </cell>
          <cell r="L160">
            <v>103.1</v>
          </cell>
          <cell r="M160">
            <v>103.7</v>
          </cell>
          <cell r="N160">
            <v>104.4</v>
          </cell>
          <cell r="O160">
            <v>103.7</v>
          </cell>
          <cell r="P160">
            <v>103.4</v>
          </cell>
          <cell r="Q160">
            <v>103.1</v>
          </cell>
          <cell r="S160">
            <v>15910</v>
          </cell>
        </row>
        <row r="161">
          <cell r="A161">
            <v>160</v>
          </cell>
          <cell r="B161">
            <v>138</v>
          </cell>
          <cell r="C161">
            <v>212210100</v>
          </cell>
          <cell r="D161" t="str">
            <v>139</v>
          </cell>
          <cell r="E161" t="str">
            <v>Traubenschaumwein</v>
          </cell>
          <cell r="F161">
            <v>105.2</v>
          </cell>
          <cell r="G161">
            <v>105.8</v>
          </cell>
          <cell r="H161">
            <v>105.2</v>
          </cell>
          <cell r="I161">
            <v>105.8</v>
          </cell>
          <cell r="J161">
            <v>106.3</v>
          </cell>
          <cell r="K161">
            <v>106</v>
          </cell>
          <cell r="L161">
            <v>105.5</v>
          </cell>
          <cell r="M161">
            <v>105.8</v>
          </cell>
          <cell r="N161">
            <v>106</v>
          </cell>
          <cell r="O161">
            <v>106</v>
          </cell>
          <cell r="P161">
            <v>107.4</v>
          </cell>
          <cell r="Q161">
            <v>106.9</v>
          </cell>
          <cell r="S161">
            <v>16010</v>
          </cell>
        </row>
        <row r="162">
          <cell r="A162">
            <v>161</v>
          </cell>
          <cell r="B162">
            <v>140</v>
          </cell>
          <cell r="C162">
            <v>312111100</v>
          </cell>
          <cell r="D162" t="str">
            <v>140</v>
          </cell>
          <cell r="E162" t="str">
            <v>Straßenanzug für Herren</v>
          </cell>
          <cell r="F162">
            <v>96.7</v>
          </cell>
          <cell r="G162">
            <v>97.1</v>
          </cell>
          <cell r="H162">
            <v>97.4</v>
          </cell>
          <cell r="I162">
            <v>99.2</v>
          </cell>
          <cell r="J162">
            <v>99.2</v>
          </cell>
          <cell r="K162">
            <v>99.2</v>
          </cell>
          <cell r="L162">
            <v>93.2</v>
          </cell>
          <cell r="M162">
            <v>93.1</v>
          </cell>
          <cell r="N162">
            <v>92.5</v>
          </cell>
          <cell r="O162">
            <v>94</v>
          </cell>
          <cell r="P162">
            <v>94</v>
          </cell>
          <cell r="Q162">
            <v>92.4</v>
          </cell>
          <cell r="S162">
            <v>16110</v>
          </cell>
        </row>
        <row r="163">
          <cell r="A163">
            <v>162</v>
          </cell>
          <cell r="B163">
            <v>141</v>
          </cell>
          <cell r="C163">
            <v>312149100</v>
          </cell>
          <cell r="D163" t="str">
            <v>141</v>
          </cell>
          <cell r="E163" t="str">
            <v>Herren-Mantel</v>
          </cell>
          <cell r="F163">
            <v>102.9</v>
          </cell>
          <cell r="G163">
            <v>102.8</v>
          </cell>
          <cell r="H163">
            <v>104.3</v>
          </cell>
          <cell r="I163">
            <v>103.9</v>
          </cell>
          <cell r="J163">
            <v>103.9</v>
          </cell>
          <cell r="K163">
            <v>103.4</v>
          </cell>
          <cell r="L163">
            <v>96.4</v>
          </cell>
          <cell r="M163">
            <v>96</v>
          </cell>
          <cell r="N163">
            <v>94.2</v>
          </cell>
          <cell r="O163">
            <v>94.6</v>
          </cell>
          <cell r="P163">
            <v>96.9</v>
          </cell>
          <cell r="Q163">
            <v>93.5</v>
          </cell>
          <cell r="S163">
            <v>16210</v>
          </cell>
        </row>
        <row r="164">
          <cell r="A164">
            <v>163</v>
          </cell>
          <cell r="B164">
            <v>142</v>
          </cell>
          <cell r="C164">
            <v>312129100</v>
          </cell>
          <cell r="D164" t="str">
            <v>142</v>
          </cell>
          <cell r="E164" t="str">
            <v>Herren-Sakko</v>
          </cell>
          <cell r="F164">
            <v>102.8</v>
          </cell>
          <cell r="G164">
            <v>102.7</v>
          </cell>
          <cell r="H164">
            <v>102.4</v>
          </cell>
          <cell r="I164">
            <v>105.8</v>
          </cell>
          <cell r="J164">
            <v>105.1</v>
          </cell>
          <cell r="K164">
            <v>105.3</v>
          </cell>
          <cell r="L164">
            <v>97.5</v>
          </cell>
          <cell r="M164">
            <v>98.7</v>
          </cell>
          <cell r="N164">
            <v>93.7</v>
          </cell>
          <cell r="O164">
            <v>95.6</v>
          </cell>
          <cell r="P164">
            <v>97.2</v>
          </cell>
          <cell r="Q164">
            <v>94.5</v>
          </cell>
          <cell r="S164">
            <v>16310</v>
          </cell>
        </row>
        <row r="165">
          <cell r="A165">
            <v>164</v>
          </cell>
          <cell r="B165">
            <v>909</v>
          </cell>
          <cell r="C165">
            <v>312121200</v>
          </cell>
          <cell r="D165" t="str">
            <v>143</v>
          </cell>
          <cell r="E165" t="str">
            <v>Herren-Stoffweste</v>
          </cell>
          <cell r="F165">
            <v>95.7</v>
          </cell>
          <cell r="G165">
            <v>95.5</v>
          </cell>
          <cell r="H165">
            <v>96.5</v>
          </cell>
          <cell r="I165">
            <v>97</v>
          </cell>
          <cell r="J165">
            <v>92.7</v>
          </cell>
          <cell r="K165">
            <v>92.7</v>
          </cell>
          <cell r="L165">
            <v>84.5</v>
          </cell>
          <cell r="M165">
            <v>85.4</v>
          </cell>
          <cell r="N165">
            <v>81.3</v>
          </cell>
          <cell r="O165">
            <v>84.5</v>
          </cell>
          <cell r="P165">
            <v>85.3</v>
          </cell>
          <cell r="Q165">
            <v>83</v>
          </cell>
          <cell r="S165">
            <v>16410</v>
          </cell>
        </row>
        <row r="166">
          <cell r="A166">
            <v>165</v>
          </cell>
          <cell r="B166">
            <v>144</v>
          </cell>
          <cell r="C166">
            <v>312127100</v>
          </cell>
          <cell r="D166" t="str">
            <v>144</v>
          </cell>
          <cell r="E166" t="str">
            <v>Herren-Lederjacke</v>
          </cell>
          <cell r="F166">
            <v>90.3</v>
          </cell>
          <cell r="G166">
            <v>90.8</v>
          </cell>
          <cell r="H166">
            <v>89.8</v>
          </cell>
          <cell r="I166">
            <v>89.2</v>
          </cell>
          <cell r="J166">
            <v>89</v>
          </cell>
          <cell r="K166">
            <v>88.5</v>
          </cell>
          <cell r="L166">
            <v>83.7</v>
          </cell>
          <cell r="M166">
            <v>82.7</v>
          </cell>
          <cell r="N166">
            <v>85.4</v>
          </cell>
          <cell r="O166">
            <v>84.8</v>
          </cell>
          <cell r="P166">
            <v>82.1</v>
          </cell>
          <cell r="Q166">
            <v>82.5</v>
          </cell>
          <cell r="S166">
            <v>16510</v>
          </cell>
        </row>
        <row r="167">
          <cell r="A167">
            <v>166</v>
          </cell>
          <cell r="B167">
            <v>146</v>
          </cell>
          <cell r="C167">
            <v>312133100</v>
          </cell>
          <cell r="D167" t="str">
            <v>145</v>
          </cell>
          <cell r="E167" t="str">
            <v>Herren-Stoffhose</v>
          </cell>
          <cell r="F167">
            <v>94.9</v>
          </cell>
          <cell r="G167">
            <v>95.4</v>
          </cell>
          <cell r="H167">
            <v>94.9</v>
          </cell>
          <cell r="I167">
            <v>93.8</v>
          </cell>
          <cell r="J167">
            <v>93.4</v>
          </cell>
          <cell r="K167">
            <v>92.3</v>
          </cell>
          <cell r="L167">
            <v>89.6</v>
          </cell>
          <cell r="M167">
            <v>91.6</v>
          </cell>
          <cell r="N167">
            <v>91.7</v>
          </cell>
          <cell r="O167">
            <v>91.6</v>
          </cell>
          <cell r="P167">
            <v>92</v>
          </cell>
          <cell r="Q167">
            <v>91.6</v>
          </cell>
          <cell r="S167">
            <v>16610</v>
          </cell>
        </row>
        <row r="168">
          <cell r="A168">
            <v>167</v>
          </cell>
          <cell r="B168">
            <v>147</v>
          </cell>
          <cell r="C168">
            <v>312313100</v>
          </cell>
          <cell r="D168" t="str">
            <v>146</v>
          </cell>
          <cell r="E168" t="str">
            <v>Hose für Knaben</v>
          </cell>
          <cell r="F168">
            <v>92.1</v>
          </cell>
          <cell r="G168">
            <v>92.1</v>
          </cell>
          <cell r="H168">
            <v>90.8</v>
          </cell>
          <cell r="I168">
            <v>90.4</v>
          </cell>
          <cell r="J168">
            <v>88.1</v>
          </cell>
          <cell r="K168">
            <v>87.6</v>
          </cell>
          <cell r="L168">
            <v>85</v>
          </cell>
          <cell r="M168">
            <v>84.2</v>
          </cell>
          <cell r="N168">
            <v>85.8</v>
          </cell>
          <cell r="O168">
            <v>84.6</v>
          </cell>
          <cell r="P168">
            <v>84.2</v>
          </cell>
          <cell r="Q168">
            <v>88</v>
          </cell>
          <cell r="S168">
            <v>16710</v>
          </cell>
        </row>
        <row r="169">
          <cell r="A169">
            <v>168</v>
          </cell>
          <cell r="B169">
            <v>148</v>
          </cell>
          <cell r="C169">
            <v>312151100</v>
          </cell>
          <cell r="D169" t="str">
            <v>147</v>
          </cell>
          <cell r="E169" t="str">
            <v>Herren-Pullover o. Strickjacke</v>
          </cell>
          <cell r="F169">
            <v>85.7</v>
          </cell>
          <cell r="G169">
            <v>85.9</v>
          </cell>
          <cell r="H169">
            <v>86.5</v>
          </cell>
          <cell r="I169">
            <v>84</v>
          </cell>
          <cell r="J169">
            <v>83.9</v>
          </cell>
          <cell r="K169">
            <v>83.2</v>
          </cell>
          <cell r="L169">
            <v>79.400000000000006</v>
          </cell>
          <cell r="M169">
            <v>85.2</v>
          </cell>
          <cell r="N169">
            <v>86.2</v>
          </cell>
          <cell r="O169">
            <v>85.5</v>
          </cell>
          <cell r="P169">
            <v>85.4</v>
          </cell>
          <cell r="Q169">
            <v>85.1</v>
          </cell>
          <cell r="S169">
            <v>16810</v>
          </cell>
        </row>
        <row r="170">
          <cell r="A170">
            <v>169</v>
          </cell>
          <cell r="B170">
            <v>910</v>
          </cell>
          <cell r="C170">
            <v>312316100</v>
          </cell>
          <cell r="D170" t="str">
            <v>148</v>
          </cell>
          <cell r="E170" t="str">
            <v>Sweat-Shirt für Knaben</v>
          </cell>
          <cell r="F170">
            <v>84.5</v>
          </cell>
          <cell r="G170">
            <v>88.1</v>
          </cell>
          <cell r="H170">
            <v>85.8</v>
          </cell>
          <cell r="I170">
            <v>82.8</v>
          </cell>
          <cell r="J170">
            <v>82.6</v>
          </cell>
          <cell r="K170">
            <v>80.3</v>
          </cell>
          <cell r="L170">
            <v>81.8</v>
          </cell>
          <cell r="M170">
            <v>82.3</v>
          </cell>
          <cell r="N170">
            <v>84.3</v>
          </cell>
          <cell r="O170">
            <v>83.1</v>
          </cell>
          <cell r="P170">
            <v>84</v>
          </cell>
          <cell r="Q170">
            <v>83.3</v>
          </cell>
          <cell r="S170">
            <v>16910</v>
          </cell>
        </row>
        <row r="171">
          <cell r="A171">
            <v>170</v>
          </cell>
          <cell r="B171">
            <v>149</v>
          </cell>
          <cell r="C171">
            <v>312312100</v>
          </cell>
          <cell r="D171" t="str">
            <v>149</v>
          </cell>
          <cell r="E171" t="str">
            <v>Jacke für Knaben</v>
          </cell>
          <cell r="F171">
            <v>91.8</v>
          </cell>
          <cell r="G171">
            <v>89.9</v>
          </cell>
          <cell r="H171">
            <v>89.3</v>
          </cell>
          <cell r="I171">
            <v>88</v>
          </cell>
          <cell r="J171">
            <v>89.8</v>
          </cell>
          <cell r="K171">
            <v>86.6</v>
          </cell>
          <cell r="L171">
            <v>75.099999999999994</v>
          </cell>
          <cell r="M171">
            <v>81.8</v>
          </cell>
          <cell r="N171">
            <v>88.9</v>
          </cell>
          <cell r="O171">
            <v>93.5</v>
          </cell>
          <cell r="P171">
            <v>93.6</v>
          </cell>
          <cell r="Q171">
            <v>95.3</v>
          </cell>
          <cell r="S171">
            <v>17010</v>
          </cell>
        </row>
        <row r="172">
          <cell r="A172">
            <v>171</v>
          </cell>
          <cell r="B172">
            <v>150</v>
          </cell>
          <cell r="C172">
            <v>312211100</v>
          </cell>
          <cell r="D172" t="str">
            <v>150</v>
          </cell>
          <cell r="E172" t="str">
            <v>Damen-Kostüm</v>
          </cell>
          <cell r="F172">
            <v>95.2</v>
          </cell>
          <cell r="G172">
            <v>95.9</v>
          </cell>
          <cell r="H172">
            <v>95.8</v>
          </cell>
          <cell r="I172">
            <v>96.2</v>
          </cell>
          <cell r="J172">
            <v>96.5</v>
          </cell>
          <cell r="K172">
            <v>96.5</v>
          </cell>
          <cell r="L172">
            <v>90.8</v>
          </cell>
          <cell r="M172">
            <v>91.4</v>
          </cell>
          <cell r="N172">
            <v>89.6</v>
          </cell>
          <cell r="O172">
            <v>89.3</v>
          </cell>
          <cell r="P172">
            <v>90.4</v>
          </cell>
          <cell r="Q172">
            <v>87.7</v>
          </cell>
          <cell r="S172">
            <v>17110</v>
          </cell>
        </row>
        <row r="173">
          <cell r="A173">
            <v>172</v>
          </cell>
          <cell r="B173">
            <v>151</v>
          </cell>
          <cell r="C173">
            <v>312214100</v>
          </cell>
          <cell r="D173" t="str">
            <v>151</v>
          </cell>
          <cell r="E173" t="str">
            <v>Damen-Hosenanzug</v>
          </cell>
          <cell r="F173">
            <v>102.8</v>
          </cell>
          <cell r="G173">
            <v>102.4</v>
          </cell>
          <cell r="H173">
            <v>102.7</v>
          </cell>
          <cell r="I173">
            <v>102.7</v>
          </cell>
          <cell r="J173">
            <v>103.3</v>
          </cell>
          <cell r="K173">
            <v>103.3</v>
          </cell>
          <cell r="L173">
            <v>98</v>
          </cell>
          <cell r="M173">
            <v>99.3</v>
          </cell>
          <cell r="N173">
            <v>100.5</v>
          </cell>
          <cell r="O173">
            <v>100.4</v>
          </cell>
          <cell r="P173">
            <v>103</v>
          </cell>
          <cell r="Q173">
            <v>100.8</v>
          </cell>
          <cell r="S173">
            <v>17210</v>
          </cell>
        </row>
        <row r="174">
          <cell r="A174">
            <v>173</v>
          </cell>
          <cell r="B174">
            <v>152</v>
          </cell>
          <cell r="C174">
            <v>312217100</v>
          </cell>
          <cell r="D174" t="str">
            <v>152</v>
          </cell>
          <cell r="E174" t="str">
            <v>Damen-Kleid</v>
          </cell>
          <cell r="F174">
            <v>77</v>
          </cell>
          <cell r="G174">
            <v>74.099999999999994</v>
          </cell>
          <cell r="H174">
            <v>77.400000000000006</v>
          </cell>
          <cell r="I174">
            <v>78.2</v>
          </cell>
          <cell r="J174">
            <v>77.400000000000006</v>
          </cell>
          <cell r="K174">
            <v>77.3</v>
          </cell>
          <cell r="L174">
            <v>67.2</v>
          </cell>
          <cell r="M174">
            <v>71.400000000000006</v>
          </cell>
          <cell r="N174">
            <v>66.900000000000006</v>
          </cell>
          <cell r="O174">
            <v>68.900000000000006</v>
          </cell>
          <cell r="P174">
            <v>70.400000000000006</v>
          </cell>
          <cell r="Q174">
            <v>69.5</v>
          </cell>
          <cell r="S174">
            <v>17310</v>
          </cell>
        </row>
        <row r="175">
          <cell r="A175">
            <v>174</v>
          </cell>
          <cell r="B175">
            <v>153</v>
          </cell>
          <cell r="C175">
            <v>312223100</v>
          </cell>
          <cell r="D175" t="str">
            <v>153</v>
          </cell>
          <cell r="E175" t="str">
            <v>Damen-Rock</v>
          </cell>
          <cell r="F175">
            <v>99.2</v>
          </cell>
          <cell r="G175">
            <v>100.2</v>
          </cell>
          <cell r="H175">
            <v>100.8</v>
          </cell>
          <cell r="I175">
            <v>100.8</v>
          </cell>
          <cell r="J175">
            <v>100.9</v>
          </cell>
          <cell r="K175">
            <v>100.1</v>
          </cell>
          <cell r="L175">
            <v>89.5</v>
          </cell>
          <cell r="M175">
            <v>91.6</v>
          </cell>
          <cell r="N175">
            <v>95.2</v>
          </cell>
          <cell r="O175">
            <v>94.9</v>
          </cell>
          <cell r="P175">
            <v>95.3</v>
          </cell>
          <cell r="Q175">
            <v>92.5</v>
          </cell>
          <cell r="S175">
            <v>17410</v>
          </cell>
        </row>
        <row r="176">
          <cell r="A176">
            <v>175</v>
          </cell>
          <cell r="B176">
            <v>154</v>
          </cell>
          <cell r="C176">
            <v>312227100</v>
          </cell>
          <cell r="D176" t="str">
            <v>154</v>
          </cell>
          <cell r="E176" t="str">
            <v>Damen-Stoffhose</v>
          </cell>
          <cell r="F176">
            <v>95.1</v>
          </cell>
          <cell r="G176">
            <v>93.1</v>
          </cell>
          <cell r="H176">
            <v>93.6</v>
          </cell>
          <cell r="I176">
            <v>94.9</v>
          </cell>
          <cell r="J176">
            <v>94.6</v>
          </cell>
          <cell r="K176">
            <v>93.1</v>
          </cell>
          <cell r="L176">
            <v>90</v>
          </cell>
          <cell r="M176">
            <v>91.9</v>
          </cell>
          <cell r="N176">
            <v>92.6</v>
          </cell>
          <cell r="O176">
            <v>94</v>
          </cell>
          <cell r="P176">
            <v>95.9</v>
          </cell>
          <cell r="Q176">
            <v>95.9</v>
          </cell>
          <cell r="S176">
            <v>17510</v>
          </cell>
        </row>
        <row r="177">
          <cell r="A177">
            <v>176</v>
          </cell>
          <cell r="B177">
            <v>155</v>
          </cell>
          <cell r="C177">
            <v>312226100</v>
          </cell>
          <cell r="D177" t="str">
            <v>155</v>
          </cell>
          <cell r="E177" t="str">
            <v>Damen-Jeans o. a. Freizeithose</v>
          </cell>
          <cell r="F177">
            <v>109.7</v>
          </cell>
          <cell r="G177">
            <v>110.4</v>
          </cell>
          <cell r="H177">
            <v>109.6</v>
          </cell>
          <cell r="I177">
            <v>109.5</v>
          </cell>
          <cell r="J177">
            <v>109.9</v>
          </cell>
          <cell r="K177">
            <v>109.7</v>
          </cell>
          <cell r="L177">
            <v>106.4</v>
          </cell>
          <cell r="M177">
            <v>106.4</v>
          </cell>
          <cell r="N177">
            <v>105.1</v>
          </cell>
          <cell r="O177">
            <v>105.1</v>
          </cell>
          <cell r="P177">
            <v>104.8</v>
          </cell>
          <cell r="Q177">
            <v>103.9</v>
          </cell>
          <cell r="S177">
            <v>17610</v>
          </cell>
        </row>
        <row r="178">
          <cell r="A178">
            <v>177</v>
          </cell>
          <cell r="B178">
            <v>156</v>
          </cell>
          <cell r="C178">
            <v>312243100</v>
          </cell>
          <cell r="D178" t="str">
            <v>156</v>
          </cell>
          <cell r="E178" t="str">
            <v>Damenjacke</v>
          </cell>
          <cell r="F178">
            <v>85.6</v>
          </cell>
          <cell r="G178">
            <v>86.1</v>
          </cell>
          <cell r="H178">
            <v>90.4</v>
          </cell>
          <cell r="I178">
            <v>89.2</v>
          </cell>
          <cell r="J178">
            <v>87.8</v>
          </cell>
          <cell r="K178">
            <v>86.2</v>
          </cell>
          <cell r="L178">
            <v>76.900000000000006</v>
          </cell>
          <cell r="M178">
            <v>80.599999999999994</v>
          </cell>
          <cell r="N178">
            <v>85.8</v>
          </cell>
          <cell r="O178">
            <v>91</v>
          </cell>
          <cell r="P178">
            <v>91</v>
          </cell>
          <cell r="Q178">
            <v>90.1</v>
          </cell>
          <cell r="S178">
            <v>17710</v>
          </cell>
        </row>
        <row r="179">
          <cell r="A179">
            <v>178</v>
          </cell>
          <cell r="B179">
            <v>157</v>
          </cell>
          <cell r="C179">
            <v>312251100</v>
          </cell>
          <cell r="D179" t="str">
            <v>157</v>
          </cell>
          <cell r="E179" t="str">
            <v>Damen-Mantel (auch Kurzmantel)</v>
          </cell>
          <cell r="F179">
            <v>79.599999999999994</v>
          </cell>
          <cell r="G179">
            <v>79.3</v>
          </cell>
          <cell r="H179">
            <v>82.7</v>
          </cell>
          <cell r="I179">
            <v>82.1</v>
          </cell>
          <cell r="J179">
            <v>83.2</v>
          </cell>
          <cell r="K179">
            <v>81.8</v>
          </cell>
          <cell r="L179">
            <v>72.7</v>
          </cell>
          <cell r="M179">
            <v>73.099999999999994</v>
          </cell>
          <cell r="N179">
            <v>74</v>
          </cell>
          <cell r="O179">
            <v>75.5</v>
          </cell>
          <cell r="P179">
            <v>74.8</v>
          </cell>
          <cell r="Q179">
            <v>69.2</v>
          </cell>
          <cell r="S179">
            <v>17810</v>
          </cell>
        </row>
        <row r="180">
          <cell r="A180">
            <v>179</v>
          </cell>
          <cell r="B180">
            <v>911</v>
          </cell>
          <cell r="C180">
            <v>312251200</v>
          </cell>
          <cell r="D180" t="str">
            <v>158</v>
          </cell>
          <cell r="E180" t="str">
            <v>Damen-Kurzmantel, Wolle oder Mischgewebe</v>
          </cell>
          <cell r="F180">
            <v>92.2</v>
          </cell>
          <cell r="G180">
            <v>91.9</v>
          </cell>
          <cell r="H180">
            <v>92.8</v>
          </cell>
          <cell r="I180">
            <v>92.8</v>
          </cell>
          <cell r="J180">
            <v>92.2</v>
          </cell>
          <cell r="K180">
            <v>91.3</v>
          </cell>
          <cell r="L180">
            <v>87</v>
          </cell>
          <cell r="M180">
            <v>88.1</v>
          </cell>
          <cell r="N180">
            <v>92.7</v>
          </cell>
          <cell r="O180">
            <v>92.6</v>
          </cell>
          <cell r="P180">
            <v>91.5</v>
          </cell>
          <cell r="Q180">
            <v>87.4</v>
          </cell>
          <cell r="S180">
            <v>17910</v>
          </cell>
        </row>
        <row r="181">
          <cell r="A181">
            <v>180</v>
          </cell>
          <cell r="B181">
            <v>158</v>
          </cell>
          <cell r="C181">
            <v>312231100</v>
          </cell>
          <cell r="D181" t="str">
            <v>159</v>
          </cell>
          <cell r="E181" t="str">
            <v>Damenbluse</v>
          </cell>
          <cell r="F181">
            <v>88.9</v>
          </cell>
          <cell r="G181">
            <v>89</v>
          </cell>
          <cell r="H181">
            <v>89.3</v>
          </cell>
          <cell r="I181">
            <v>90.9</v>
          </cell>
          <cell r="J181">
            <v>88.2</v>
          </cell>
          <cell r="K181">
            <v>87.5</v>
          </cell>
          <cell r="L181">
            <v>83.1</v>
          </cell>
          <cell r="M181">
            <v>82.5</v>
          </cell>
          <cell r="N181">
            <v>85.4</v>
          </cell>
          <cell r="O181">
            <v>83.2</v>
          </cell>
          <cell r="P181">
            <v>85</v>
          </cell>
          <cell r="Q181">
            <v>82.1</v>
          </cell>
          <cell r="S181">
            <v>18010</v>
          </cell>
        </row>
        <row r="182">
          <cell r="A182">
            <v>181</v>
          </cell>
          <cell r="B182">
            <v>159</v>
          </cell>
          <cell r="C182">
            <v>312261100</v>
          </cell>
          <cell r="D182" t="str">
            <v>160</v>
          </cell>
          <cell r="E182" t="str">
            <v>Damen-Pullover, Strickjacke o. Twinset</v>
          </cell>
          <cell r="F182">
            <v>71.8</v>
          </cell>
          <cell r="G182">
            <v>72.099999999999994</v>
          </cell>
          <cell r="H182">
            <v>73.8</v>
          </cell>
          <cell r="I182">
            <v>72.8</v>
          </cell>
          <cell r="J182">
            <v>69.099999999999994</v>
          </cell>
          <cell r="K182">
            <v>68.3</v>
          </cell>
          <cell r="L182">
            <v>65</v>
          </cell>
          <cell r="M182">
            <v>65.599999999999994</v>
          </cell>
          <cell r="N182">
            <v>67.8</v>
          </cell>
          <cell r="O182">
            <v>67.400000000000006</v>
          </cell>
          <cell r="P182">
            <v>67.599999999999994</v>
          </cell>
          <cell r="Q182">
            <v>65.8</v>
          </cell>
          <cell r="S182">
            <v>18110</v>
          </cell>
        </row>
        <row r="183">
          <cell r="A183">
            <v>182</v>
          </cell>
          <cell r="B183">
            <v>160</v>
          </cell>
          <cell r="C183">
            <v>312293100</v>
          </cell>
          <cell r="D183" t="str">
            <v>161</v>
          </cell>
          <cell r="E183" t="str">
            <v>Damen-Shirt</v>
          </cell>
          <cell r="F183">
            <v>81.7</v>
          </cell>
          <cell r="G183">
            <v>81.5</v>
          </cell>
          <cell r="H183">
            <v>80.599999999999994</v>
          </cell>
          <cell r="I183">
            <v>80.5</v>
          </cell>
          <cell r="J183">
            <v>78.900000000000006</v>
          </cell>
          <cell r="K183">
            <v>78</v>
          </cell>
          <cell r="L183">
            <v>71.7</v>
          </cell>
          <cell r="M183">
            <v>69.7</v>
          </cell>
          <cell r="N183">
            <v>73.2</v>
          </cell>
          <cell r="O183">
            <v>74.3</v>
          </cell>
          <cell r="P183">
            <v>74.7</v>
          </cell>
          <cell r="Q183">
            <v>72.900000000000006</v>
          </cell>
          <cell r="S183">
            <v>18210</v>
          </cell>
        </row>
        <row r="184">
          <cell r="A184">
            <v>183</v>
          </cell>
          <cell r="B184">
            <v>161</v>
          </cell>
          <cell r="C184">
            <v>312331100</v>
          </cell>
          <cell r="D184" t="str">
            <v>162</v>
          </cell>
          <cell r="E184" t="str">
            <v>Mädchen-Kostüm o. -Kleid</v>
          </cell>
          <cell r="F184">
            <v>80.400000000000006</v>
          </cell>
          <cell r="G184">
            <v>81.2</v>
          </cell>
          <cell r="H184">
            <v>83.8</v>
          </cell>
          <cell r="I184">
            <v>80.7</v>
          </cell>
          <cell r="J184">
            <v>78.400000000000006</v>
          </cell>
          <cell r="K184">
            <v>77.599999999999994</v>
          </cell>
          <cell r="L184">
            <v>69.8</v>
          </cell>
          <cell r="M184">
            <v>70.099999999999994</v>
          </cell>
          <cell r="N184">
            <v>74.599999999999994</v>
          </cell>
          <cell r="O184">
            <v>73.900000000000006</v>
          </cell>
          <cell r="P184">
            <v>76.400000000000006</v>
          </cell>
          <cell r="Q184">
            <v>77.099999999999994</v>
          </cell>
          <cell r="S184">
            <v>18310</v>
          </cell>
        </row>
        <row r="185">
          <cell r="A185">
            <v>184</v>
          </cell>
          <cell r="B185">
            <v>162</v>
          </cell>
          <cell r="C185">
            <v>312333100</v>
          </cell>
          <cell r="D185" t="str">
            <v>163</v>
          </cell>
          <cell r="E185" t="str">
            <v>Mädchenhose</v>
          </cell>
          <cell r="F185">
            <v>80.5</v>
          </cell>
          <cell r="G185">
            <v>84.3</v>
          </cell>
          <cell r="H185">
            <v>86.7</v>
          </cell>
          <cell r="I185">
            <v>85.4</v>
          </cell>
          <cell r="J185">
            <v>80.400000000000006</v>
          </cell>
          <cell r="K185">
            <v>79.099999999999994</v>
          </cell>
          <cell r="L185">
            <v>73.7</v>
          </cell>
          <cell r="M185">
            <v>77.8</v>
          </cell>
          <cell r="N185">
            <v>80.2</v>
          </cell>
          <cell r="O185">
            <v>78.400000000000006</v>
          </cell>
          <cell r="P185">
            <v>77.8</v>
          </cell>
          <cell r="Q185">
            <v>77.2</v>
          </cell>
          <cell r="S185">
            <v>18410</v>
          </cell>
        </row>
        <row r="186">
          <cell r="A186">
            <v>185</v>
          </cell>
          <cell r="B186">
            <v>163</v>
          </cell>
          <cell r="C186">
            <v>312171100</v>
          </cell>
          <cell r="D186" t="str">
            <v>164</v>
          </cell>
          <cell r="E186" t="str">
            <v>Damen- o. Herren-Jogging- o. Sportanzug</v>
          </cell>
          <cell r="F186">
            <v>88.1</v>
          </cell>
          <cell r="G186">
            <v>89.1</v>
          </cell>
          <cell r="H186">
            <v>90.5</v>
          </cell>
          <cell r="I186">
            <v>89.8</v>
          </cell>
          <cell r="J186">
            <v>90.2</v>
          </cell>
          <cell r="K186">
            <v>88.8</v>
          </cell>
          <cell r="L186">
            <v>81.7</v>
          </cell>
          <cell r="M186">
            <v>84.2</v>
          </cell>
          <cell r="N186">
            <v>85.7</v>
          </cell>
          <cell r="O186">
            <v>86.6</v>
          </cell>
          <cell r="P186">
            <v>80.7</v>
          </cell>
          <cell r="Q186">
            <v>80.7</v>
          </cell>
          <cell r="S186">
            <v>18510</v>
          </cell>
        </row>
        <row r="187">
          <cell r="A187">
            <v>186</v>
          </cell>
          <cell r="B187">
            <v>912</v>
          </cell>
          <cell r="C187">
            <v>311090100</v>
          </cell>
          <cell r="D187" t="str">
            <v>165</v>
          </cell>
          <cell r="E187" t="str">
            <v>Futtertaft</v>
          </cell>
          <cell r="F187">
            <v>105.5</v>
          </cell>
          <cell r="G187">
            <v>105.5</v>
          </cell>
          <cell r="H187">
            <v>105.5</v>
          </cell>
          <cell r="I187">
            <v>105.5</v>
          </cell>
          <cell r="J187">
            <v>105.5</v>
          </cell>
          <cell r="K187">
            <v>105.5</v>
          </cell>
          <cell r="L187">
            <v>106.5</v>
          </cell>
          <cell r="M187">
            <v>106.5</v>
          </cell>
          <cell r="N187">
            <v>106.5</v>
          </cell>
          <cell r="O187">
            <v>106.5</v>
          </cell>
          <cell r="P187">
            <v>106.5</v>
          </cell>
          <cell r="Q187">
            <v>106.5</v>
          </cell>
          <cell r="S187">
            <v>18610</v>
          </cell>
        </row>
        <row r="188">
          <cell r="A188">
            <v>187</v>
          </cell>
          <cell r="B188">
            <v>165</v>
          </cell>
          <cell r="C188">
            <v>312191100</v>
          </cell>
          <cell r="D188" t="str">
            <v>166</v>
          </cell>
          <cell r="E188" t="str">
            <v>Herren-Business-Oberhemd</v>
          </cell>
          <cell r="F188">
            <v>98.2</v>
          </cell>
          <cell r="G188">
            <v>98.5</v>
          </cell>
          <cell r="H188">
            <v>99</v>
          </cell>
          <cell r="I188">
            <v>97.4</v>
          </cell>
          <cell r="J188">
            <v>96</v>
          </cell>
          <cell r="K188">
            <v>96.7</v>
          </cell>
          <cell r="L188">
            <v>92.7</v>
          </cell>
          <cell r="M188">
            <v>93.4</v>
          </cell>
          <cell r="N188">
            <v>94.3</v>
          </cell>
          <cell r="O188">
            <v>97</v>
          </cell>
          <cell r="P188">
            <v>97.4</v>
          </cell>
          <cell r="Q188">
            <v>94.5</v>
          </cell>
          <cell r="S188">
            <v>18710</v>
          </cell>
        </row>
        <row r="189">
          <cell r="A189">
            <v>188</v>
          </cell>
          <cell r="B189">
            <v>167</v>
          </cell>
          <cell r="C189">
            <v>313051100</v>
          </cell>
          <cell r="D189" t="str">
            <v>167</v>
          </cell>
          <cell r="E189" t="str">
            <v>Krawatte</v>
          </cell>
          <cell r="F189">
            <v>96.1</v>
          </cell>
          <cell r="G189">
            <v>95.7</v>
          </cell>
          <cell r="H189">
            <v>95.8</v>
          </cell>
          <cell r="I189">
            <v>96.8</v>
          </cell>
          <cell r="J189">
            <v>96.3</v>
          </cell>
          <cell r="K189">
            <v>95.8</v>
          </cell>
          <cell r="L189">
            <v>93.6</v>
          </cell>
          <cell r="M189">
            <v>94.9</v>
          </cell>
          <cell r="N189">
            <v>97.3</v>
          </cell>
          <cell r="O189">
            <v>97.6</v>
          </cell>
          <cell r="P189">
            <v>96.5</v>
          </cell>
          <cell r="Q189">
            <v>95</v>
          </cell>
          <cell r="S189">
            <v>18810</v>
          </cell>
        </row>
        <row r="190">
          <cell r="A190">
            <v>189</v>
          </cell>
          <cell r="B190">
            <v>168</v>
          </cell>
          <cell r="C190">
            <v>312193100</v>
          </cell>
          <cell r="D190" t="str">
            <v>168</v>
          </cell>
          <cell r="E190" t="str">
            <v>Herren-Shirt</v>
          </cell>
          <cell r="F190">
            <v>89</v>
          </cell>
          <cell r="G190">
            <v>90.5</v>
          </cell>
          <cell r="H190">
            <v>88.9</v>
          </cell>
          <cell r="I190">
            <v>87.4</v>
          </cell>
          <cell r="J190">
            <v>86.6</v>
          </cell>
          <cell r="K190">
            <v>85.8</v>
          </cell>
          <cell r="L190">
            <v>81.900000000000006</v>
          </cell>
          <cell r="M190">
            <v>86.2</v>
          </cell>
          <cell r="N190">
            <v>87.8</v>
          </cell>
          <cell r="O190">
            <v>88.7</v>
          </cell>
          <cell r="P190">
            <v>85.6</v>
          </cell>
          <cell r="Q190">
            <v>86.2</v>
          </cell>
          <cell r="S190">
            <v>18910</v>
          </cell>
        </row>
        <row r="191">
          <cell r="A191">
            <v>190</v>
          </cell>
          <cell r="B191">
            <v>169</v>
          </cell>
          <cell r="C191">
            <v>312352100</v>
          </cell>
          <cell r="D191" t="str">
            <v>169</v>
          </cell>
          <cell r="E191" t="str">
            <v>Kinder-Shirt</v>
          </cell>
          <cell r="F191">
            <v>81.3</v>
          </cell>
          <cell r="G191">
            <v>82.1</v>
          </cell>
          <cell r="H191">
            <v>81</v>
          </cell>
          <cell r="I191">
            <v>81.900000000000006</v>
          </cell>
          <cell r="J191">
            <v>81.900000000000006</v>
          </cell>
          <cell r="K191">
            <v>81.099999999999994</v>
          </cell>
          <cell r="L191">
            <v>75.2</v>
          </cell>
          <cell r="M191">
            <v>75.599999999999994</v>
          </cell>
          <cell r="N191">
            <v>78.900000000000006</v>
          </cell>
          <cell r="O191">
            <v>81.2</v>
          </cell>
          <cell r="P191">
            <v>80.5</v>
          </cell>
          <cell r="Q191">
            <v>82.1</v>
          </cell>
          <cell r="S191">
            <v>19010</v>
          </cell>
        </row>
        <row r="192">
          <cell r="A192">
            <v>191</v>
          </cell>
          <cell r="B192">
            <v>170</v>
          </cell>
          <cell r="C192">
            <v>312195100</v>
          </cell>
          <cell r="D192" t="str">
            <v>170</v>
          </cell>
          <cell r="E192" t="str">
            <v>Herren-Unterhemd</v>
          </cell>
          <cell r="F192">
            <v>101.4</v>
          </cell>
          <cell r="G192">
            <v>101.4</v>
          </cell>
          <cell r="H192">
            <v>100.8</v>
          </cell>
          <cell r="I192">
            <v>102.9</v>
          </cell>
          <cell r="J192">
            <v>103.7</v>
          </cell>
          <cell r="K192">
            <v>104.8</v>
          </cell>
          <cell r="L192">
            <v>103.9</v>
          </cell>
          <cell r="M192">
            <v>105.9</v>
          </cell>
          <cell r="N192">
            <v>105.3</v>
          </cell>
          <cell r="O192">
            <v>104.1</v>
          </cell>
          <cell r="P192">
            <v>105.5</v>
          </cell>
          <cell r="Q192">
            <v>103.7</v>
          </cell>
          <cell r="S192">
            <v>19110</v>
          </cell>
        </row>
        <row r="193">
          <cell r="A193">
            <v>192</v>
          </cell>
          <cell r="B193">
            <v>171</v>
          </cell>
          <cell r="C193">
            <v>312195200</v>
          </cell>
          <cell r="D193" t="str">
            <v>171</v>
          </cell>
          <cell r="E193" t="str">
            <v>Herren-Unterhose</v>
          </cell>
          <cell r="F193">
            <v>99.5</v>
          </cell>
          <cell r="G193">
            <v>99.7</v>
          </cell>
          <cell r="H193">
            <v>99.7</v>
          </cell>
          <cell r="I193">
            <v>99.8</v>
          </cell>
          <cell r="J193">
            <v>99.5</v>
          </cell>
          <cell r="K193">
            <v>98.8</v>
          </cell>
          <cell r="L193">
            <v>98.5</v>
          </cell>
          <cell r="M193">
            <v>99</v>
          </cell>
          <cell r="N193">
            <v>97.5</v>
          </cell>
          <cell r="O193">
            <v>97.5</v>
          </cell>
          <cell r="P193">
            <v>99.3</v>
          </cell>
          <cell r="Q193">
            <v>99.2</v>
          </cell>
          <cell r="S193">
            <v>19210</v>
          </cell>
        </row>
        <row r="194">
          <cell r="A194">
            <v>193</v>
          </cell>
          <cell r="B194">
            <v>173</v>
          </cell>
          <cell r="C194">
            <v>312353100</v>
          </cell>
          <cell r="D194" t="str">
            <v>172</v>
          </cell>
          <cell r="E194" t="str">
            <v>Kinder-Schlafanzug o. -Nachthemd</v>
          </cell>
          <cell r="F194">
            <v>96.8</v>
          </cell>
          <cell r="G194">
            <v>96.3</v>
          </cell>
          <cell r="H194">
            <v>95.2</v>
          </cell>
          <cell r="I194">
            <v>96</v>
          </cell>
          <cell r="J194">
            <v>93.7</v>
          </cell>
          <cell r="K194">
            <v>92.2</v>
          </cell>
          <cell r="L194">
            <v>82.2</v>
          </cell>
          <cell r="M194">
            <v>84.9</v>
          </cell>
          <cell r="N194">
            <v>86.3</v>
          </cell>
          <cell r="O194">
            <v>88.5</v>
          </cell>
          <cell r="P194">
            <v>89.8</v>
          </cell>
          <cell r="Q194">
            <v>88.9</v>
          </cell>
          <cell r="S194">
            <v>19310</v>
          </cell>
        </row>
        <row r="195">
          <cell r="A195">
            <v>194</v>
          </cell>
          <cell r="B195">
            <v>174</v>
          </cell>
          <cell r="C195">
            <v>312296100</v>
          </cell>
          <cell r="D195" t="str">
            <v>173</v>
          </cell>
          <cell r="E195" t="str">
            <v>Damen-Unterhemd</v>
          </cell>
          <cell r="F195">
            <v>104.2</v>
          </cell>
          <cell r="G195">
            <v>101.6</v>
          </cell>
          <cell r="H195">
            <v>107.1</v>
          </cell>
          <cell r="I195">
            <v>107.2</v>
          </cell>
          <cell r="J195">
            <v>107</v>
          </cell>
          <cell r="K195">
            <v>107.3</v>
          </cell>
          <cell r="L195">
            <v>105.9</v>
          </cell>
          <cell r="M195">
            <v>105.4</v>
          </cell>
          <cell r="N195">
            <v>104.9</v>
          </cell>
          <cell r="O195">
            <v>106.2</v>
          </cell>
          <cell r="P195">
            <v>107.6</v>
          </cell>
          <cell r="Q195">
            <v>109.1</v>
          </cell>
          <cell r="S195">
            <v>19410</v>
          </cell>
        </row>
        <row r="196">
          <cell r="A196">
            <v>195</v>
          </cell>
          <cell r="B196">
            <v>175</v>
          </cell>
          <cell r="C196">
            <v>312296200</v>
          </cell>
          <cell r="D196" t="str">
            <v>174</v>
          </cell>
          <cell r="E196" t="str">
            <v>Damen-Slip</v>
          </cell>
          <cell r="F196">
            <v>98.8</v>
          </cell>
          <cell r="G196">
            <v>98.6</v>
          </cell>
          <cell r="H196">
            <v>98.6</v>
          </cell>
          <cell r="I196">
            <v>97</v>
          </cell>
          <cell r="J196">
            <v>94.9</v>
          </cell>
          <cell r="K196">
            <v>95</v>
          </cell>
          <cell r="L196">
            <v>95.3</v>
          </cell>
          <cell r="M196">
            <v>94.3</v>
          </cell>
          <cell r="N196">
            <v>93.5</v>
          </cell>
          <cell r="O196">
            <v>94.2</v>
          </cell>
          <cell r="P196">
            <v>94.2</v>
          </cell>
          <cell r="Q196">
            <v>94.3</v>
          </cell>
          <cell r="S196">
            <v>19510</v>
          </cell>
        </row>
        <row r="197">
          <cell r="A197">
            <v>196</v>
          </cell>
          <cell r="B197">
            <v>176</v>
          </cell>
          <cell r="C197">
            <v>312357100</v>
          </cell>
          <cell r="D197" t="str">
            <v>175</v>
          </cell>
          <cell r="E197" t="str">
            <v>Kinder-Unterwäsche-Set, Unterhemd o. Unterhose</v>
          </cell>
          <cell r="F197">
            <v>107.5</v>
          </cell>
          <cell r="G197">
            <v>107.7</v>
          </cell>
          <cell r="H197">
            <v>104.1</v>
          </cell>
          <cell r="I197">
            <v>105.1</v>
          </cell>
          <cell r="J197">
            <v>107.4</v>
          </cell>
          <cell r="K197">
            <v>105.9</v>
          </cell>
          <cell r="L197">
            <v>106.1</v>
          </cell>
          <cell r="M197">
            <v>104.8</v>
          </cell>
          <cell r="N197">
            <v>103.3</v>
          </cell>
          <cell r="O197">
            <v>100.8</v>
          </cell>
          <cell r="P197">
            <v>101.6</v>
          </cell>
          <cell r="Q197">
            <v>100.9</v>
          </cell>
          <cell r="S197">
            <v>19610</v>
          </cell>
        </row>
        <row r="198">
          <cell r="A198">
            <v>197</v>
          </cell>
          <cell r="B198">
            <v>177</v>
          </cell>
          <cell r="C198">
            <v>312295100</v>
          </cell>
          <cell r="D198" t="str">
            <v>176</v>
          </cell>
          <cell r="E198" t="str">
            <v>Damen-Nachthemd o. -Schlafanzug</v>
          </cell>
          <cell r="F198">
            <v>93.5</v>
          </cell>
          <cell r="G198">
            <v>95.5</v>
          </cell>
          <cell r="H198">
            <v>95.5</v>
          </cell>
          <cell r="I198">
            <v>94.9</v>
          </cell>
          <cell r="J198">
            <v>93.9</v>
          </cell>
          <cell r="K198">
            <v>93.5</v>
          </cell>
          <cell r="L198">
            <v>86.9</v>
          </cell>
          <cell r="M198">
            <v>89.4</v>
          </cell>
          <cell r="N198">
            <v>90.1</v>
          </cell>
          <cell r="O198">
            <v>91.5</v>
          </cell>
          <cell r="P198">
            <v>92.2</v>
          </cell>
          <cell r="Q198">
            <v>92.3</v>
          </cell>
          <cell r="S198">
            <v>19710</v>
          </cell>
        </row>
        <row r="199">
          <cell r="A199">
            <v>198</v>
          </cell>
          <cell r="B199">
            <v>178</v>
          </cell>
          <cell r="C199">
            <v>312291100</v>
          </cell>
          <cell r="D199" t="str">
            <v>177</v>
          </cell>
          <cell r="E199" t="str">
            <v>BH</v>
          </cell>
          <cell r="F199">
            <v>98</v>
          </cell>
          <cell r="G199">
            <v>97.7</v>
          </cell>
          <cell r="H199">
            <v>98.6</v>
          </cell>
          <cell r="I199">
            <v>100</v>
          </cell>
          <cell r="J199">
            <v>100.8</v>
          </cell>
          <cell r="K199">
            <v>101.2</v>
          </cell>
          <cell r="L199">
            <v>100</v>
          </cell>
          <cell r="M199">
            <v>101.2</v>
          </cell>
          <cell r="N199">
            <v>101.3</v>
          </cell>
          <cell r="O199">
            <v>100.7</v>
          </cell>
          <cell r="P199">
            <v>101.1</v>
          </cell>
          <cell r="Q199">
            <v>101.4</v>
          </cell>
          <cell r="S199">
            <v>19810</v>
          </cell>
        </row>
        <row r="200">
          <cell r="A200">
            <v>199</v>
          </cell>
          <cell r="B200">
            <v>913</v>
          </cell>
          <cell r="C200">
            <v>312292100</v>
          </cell>
          <cell r="D200" t="str">
            <v>178</v>
          </cell>
          <cell r="E200" t="str">
            <v>Miederhöschen</v>
          </cell>
          <cell r="F200">
            <v>95.7</v>
          </cell>
          <cell r="G200">
            <v>95.3</v>
          </cell>
          <cell r="H200">
            <v>94.1</v>
          </cell>
          <cell r="I200">
            <v>97.1</v>
          </cell>
          <cell r="J200">
            <v>97.7</v>
          </cell>
          <cell r="K200">
            <v>97.7</v>
          </cell>
          <cell r="L200">
            <v>97</v>
          </cell>
          <cell r="M200">
            <v>97</v>
          </cell>
          <cell r="N200">
            <v>96.7</v>
          </cell>
          <cell r="O200">
            <v>96.7</v>
          </cell>
          <cell r="P200">
            <v>96.7</v>
          </cell>
          <cell r="Q200">
            <v>96.7</v>
          </cell>
          <cell r="S200">
            <v>19910</v>
          </cell>
        </row>
        <row r="201">
          <cell r="A201">
            <v>200</v>
          </cell>
          <cell r="B201">
            <v>179</v>
          </cell>
          <cell r="C201">
            <v>312361100</v>
          </cell>
          <cell r="D201" t="str">
            <v>179</v>
          </cell>
          <cell r="E201" t="str">
            <v>Strampelanzug o. Zweiteiler für Säugling</v>
          </cell>
          <cell r="F201">
            <v>95.9</v>
          </cell>
          <cell r="G201">
            <v>98</v>
          </cell>
          <cell r="H201">
            <v>96.9</v>
          </cell>
          <cell r="I201">
            <v>98.3</v>
          </cell>
          <cell r="J201">
            <v>96.3</v>
          </cell>
          <cell r="K201">
            <v>93.9</v>
          </cell>
          <cell r="L201">
            <v>88.3</v>
          </cell>
          <cell r="M201">
            <v>87.1</v>
          </cell>
          <cell r="N201">
            <v>92.3</v>
          </cell>
          <cell r="O201">
            <v>91.5</v>
          </cell>
          <cell r="P201">
            <v>90.7</v>
          </cell>
          <cell r="Q201">
            <v>90.2</v>
          </cell>
          <cell r="S201">
            <v>20010</v>
          </cell>
        </row>
        <row r="202">
          <cell r="A202">
            <v>201</v>
          </cell>
          <cell r="B202">
            <v>181</v>
          </cell>
          <cell r="C202">
            <v>313011100</v>
          </cell>
          <cell r="D202" t="str">
            <v>180</v>
          </cell>
          <cell r="E202" t="str">
            <v>Mütze, Kappe o. Hut</v>
          </cell>
          <cell r="F202">
            <v>106.6</v>
          </cell>
          <cell r="G202">
            <v>105.5</v>
          </cell>
          <cell r="H202">
            <v>108</v>
          </cell>
          <cell r="I202">
            <v>106.8</v>
          </cell>
          <cell r="J202">
            <v>106.8</v>
          </cell>
          <cell r="K202">
            <v>107.1</v>
          </cell>
          <cell r="L202">
            <v>103.7</v>
          </cell>
          <cell r="M202">
            <v>103.9</v>
          </cell>
          <cell r="N202">
            <v>109</v>
          </cell>
          <cell r="O202">
            <v>110.6</v>
          </cell>
          <cell r="P202">
            <v>110.3</v>
          </cell>
          <cell r="Q202">
            <v>111.5</v>
          </cell>
          <cell r="S202">
            <v>20110</v>
          </cell>
        </row>
        <row r="203">
          <cell r="A203">
            <v>202</v>
          </cell>
          <cell r="B203">
            <v>182</v>
          </cell>
          <cell r="C203">
            <v>1232230100</v>
          </cell>
          <cell r="D203" t="str">
            <v>181</v>
          </cell>
          <cell r="E203" t="str">
            <v>Schirm</v>
          </cell>
          <cell r="F203">
            <v>94.6</v>
          </cell>
          <cell r="G203">
            <v>94.9</v>
          </cell>
          <cell r="H203">
            <v>94.5</v>
          </cell>
          <cell r="I203">
            <v>95.2</v>
          </cell>
          <cell r="J203">
            <v>95.5</v>
          </cell>
          <cell r="K203">
            <v>95.5</v>
          </cell>
          <cell r="L203">
            <v>93.6</v>
          </cell>
          <cell r="M203">
            <v>93.6</v>
          </cell>
          <cell r="N203">
            <v>92.5</v>
          </cell>
          <cell r="O203">
            <v>92.5</v>
          </cell>
          <cell r="P203">
            <v>92.7</v>
          </cell>
          <cell r="Q203">
            <v>92.7</v>
          </cell>
          <cell r="S203">
            <v>20210</v>
          </cell>
        </row>
        <row r="204">
          <cell r="A204">
            <v>203</v>
          </cell>
          <cell r="B204">
            <v>183</v>
          </cell>
          <cell r="C204">
            <v>313035100</v>
          </cell>
          <cell r="D204" t="str">
            <v>182</v>
          </cell>
          <cell r="E204" t="str">
            <v>Handschuhe</v>
          </cell>
          <cell r="F204">
            <v>99.4</v>
          </cell>
          <cell r="G204">
            <v>99.4</v>
          </cell>
          <cell r="H204">
            <v>99.4</v>
          </cell>
          <cell r="I204">
            <v>99.4</v>
          </cell>
          <cell r="J204">
            <v>99.4</v>
          </cell>
          <cell r="K204">
            <v>98.4</v>
          </cell>
          <cell r="L204">
            <v>101.6</v>
          </cell>
          <cell r="M204">
            <v>101.6</v>
          </cell>
          <cell r="N204">
            <v>101.9</v>
          </cell>
          <cell r="O204">
            <v>99.8</v>
          </cell>
          <cell r="P204">
            <v>99.8</v>
          </cell>
          <cell r="Q204">
            <v>98.6</v>
          </cell>
          <cell r="S204">
            <v>20310</v>
          </cell>
        </row>
        <row r="205">
          <cell r="A205">
            <v>204</v>
          </cell>
          <cell r="B205">
            <v>184</v>
          </cell>
          <cell r="C205">
            <v>312196100</v>
          </cell>
          <cell r="D205" t="str">
            <v>183</v>
          </cell>
          <cell r="E205" t="str">
            <v>Herren-Strümpfe o. -Socken</v>
          </cell>
          <cell r="F205">
            <v>101.9</v>
          </cell>
          <cell r="G205">
            <v>102</v>
          </cell>
          <cell r="H205">
            <v>101.3</v>
          </cell>
          <cell r="I205">
            <v>99.6</v>
          </cell>
          <cell r="J205">
            <v>100.1</v>
          </cell>
          <cell r="K205">
            <v>100.4</v>
          </cell>
          <cell r="L205">
            <v>99.5</v>
          </cell>
          <cell r="M205">
            <v>99.6</v>
          </cell>
          <cell r="N205">
            <v>99.6</v>
          </cell>
          <cell r="O205">
            <v>99</v>
          </cell>
          <cell r="P205">
            <v>99</v>
          </cell>
          <cell r="Q205">
            <v>99.3</v>
          </cell>
          <cell r="S205">
            <v>20410</v>
          </cell>
        </row>
        <row r="206">
          <cell r="A206">
            <v>205</v>
          </cell>
          <cell r="B206">
            <v>185</v>
          </cell>
          <cell r="C206">
            <v>312298100</v>
          </cell>
          <cell r="D206" t="str">
            <v>184</v>
          </cell>
          <cell r="E206" t="str">
            <v>Damen-Feinstrumpfhose</v>
          </cell>
          <cell r="F206">
            <v>103.6</v>
          </cell>
          <cell r="G206">
            <v>104.3</v>
          </cell>
          <cell r="H206">
            <v>103.8</v>
          </cell>
          <cell r="I206">
            <v>102.6</v>
          </cell>
          <cell r="J206">
            <v>102.1</v>
          </cell>
          <cell r="K206">
            <v>102.1</v>
          </cell>
          <cell r="L206">
            <v>102.7</v>
          </cell>
          <cell r="M206">
            <v>102.5</v>
          </cell>
          <cell r="N206">
            <v>101.3</v>
          </cell>
          <cell r="O206">
            <v>100.9</v>
          </cell>
          <cell r="P206">
            <v>101.1</v>
          </cell>
          <cell r="Q206">
            <v>102.3</v>
          </cell>
          <cell r="S206">
            <v>20510</v>
          </cell>
        </row>
        <row r="207">
          <cell r="A207">
            <v>206</v>
          </cell>
          <cell r="B207">
            <v>186</v>
          </cell>
          <cell r="C207">
            <v>312359100</v>
          </cell>
          <cell r="D207" t="str">
            <v>185</v>
          </cell>
          <cell r="E207" t="str">
            <v>Kinder-Strümpfe o. -Socken</v>
          </cell>
          <cell r="F207">
            <v>94.1</v>
          </cell>
          <cell r="G207">
            <v>90.1</v>
          </cell>
          <cell r="H207">
            <v>95.1</v>
          </cell>
          <cell r="I207">
            <v>96.9</v>
          </cell>
          <cell r="J207">
            <v>95</v>
          </cell>
          <cell r="K207">
            <v>95.5</v>
          </cell>
          <cell r="L207">
            <v>94.3</v>
          </cell>
          <cell r="M207">
            <v>93.7</v>
          </cell>
          <cell r="N207">
            <v>95.5</v>
          </cell>
          <cell r="O207">
            <v>95.9</v>
          </cell>
          <cell r="P207">
            <v>94.4</v>
          </cell>
          <cell r="Q207">
            <v>94.2</v>
          </cell>
          <cell r="S207">
            <v>20610</v>
          </cell>
        </row>
        <row r="208">
          <cell r="A208">
            <v>207</v>
          </cell>
          <cell r="B208">
            <v>187</v>
          </cell>
          <cell r="C208">
            <v>312359200</v>
          </cell>
          <cell r="D208" t="str">
            <v>186</v>
          </cell>
          <cell r="E208" t="str">
            <v>Kinder-Strumpfhose</v>
          </cell>
          <cell r="F208">
            <v>97.2</v>
          </cell>
          <cell r="G208">
            <v>95.5</v>
          </cell>
          <cell r="H208">
            <v>95.8</v>
          </cell>
          <cell r="I208">
            <v>91.1</v>
          </cell>
          <cell r="J208">
            <v>91</v>
          </cell>
          <cell r="K208">
            <v>91.9</v>
          </cell>
          <cell r="L208">
            <v>91.1</v>
          </cell>
          <cell r="M208">
            <v>90.1</v>
          </cell>
          <cell r="N208">
            <v>89.3</v>
          </cell>
          <cell r="O208">
            <v>89.1</v>
          </cell>
          <cell r="P208">
            <v>88.5</v>
          </cell>
          <cell r="Q208">
            <v>88.3</v>
          </cell>
          <cell r="S208">
            <v>20710</v>
          </cell>
        </row>
        <row r="209">
          <cell r="A209">
            <v>208</v>
          </cell>
          <cell r="B209">
            <v>188</v>
          </cell>
          <cell r="C209">
            <v>313071100</v>
          </cell>
          <cell r="D209" t="str">
            <v>187</v>
          </cell>
          <cell r="E209" t="str">
            <v>Strick- o. a. Handarbeitsgarn</v>
          </cell>
          <cell r="F209">
            <v>114.3</v>
          </cell>
          <cell r="G209">
            <v>115.1</v>
          </cell>
          <cell r="H209">
            <v>115.1</v>
          </cell>
          <cell r="I209">
            <v>115.1</v>
          </cell>
          <cell r="J209">
            <v>115.1</v>
          </cell>
          <cell r="K209">
            <v>115.8</v>
          </cell>
          <cell r="L209">
            <v>113.9</v>
          </cell>
          <cell r="M209">
            <v>113.9</v>
          </cell>
          <cell r="N209">
            <v>113.9</v>
          </cell>
          <cell r="O209">
            <v>113.9</v>
          </cell>
          <cell r="P209">
            <v>113.9</v>
          </cell>
          <cell r="Q209">
            <v>113.9</v>
          </cell>
          <cell r="S209">
            <v>20810</v>
          </cell>
        </row>
        <row r="210">
          <cell r="A210">
            <v>209</v>
          </cell>
          <cell r="B210">
            <v>189</v>
          </cell>
          <cell r="C210">
            <v>313079100</v>
          </cell>
          <cell r="D210" t="str">
            <v>188</v>
          </cell>
          <cell r="E210" t="str">
            <v>Reißverschluss</v>
          </cell>
          <cell r="F210">
            <v>106</v>
          </cell>
          <cell r="G210">
            <v>106</v>
          </cell>
          <cell r="H210">
            <v>106</v>
          </cell>
          <cell r="I210">
            <v>106</v>
          </cell>
          <cell r="J210">
            <v>106</v>
          </cell>
          <cell r="K210">
            <v>106.9</v>
          </cell>
          <cell r="L210">
            <v>107.9</v>
          </cell>
          <cell r="M210">
            <v>107.9</v>
          </cell>
          <cell r="N210">
            <v>107.9</v>
          </cell>
          <cell r="O210">
            <v>107.9</v>
          </cell>
          <cell r="P210">
            <v>107.9</v>
          </cell>
          <cell r="Q210">
            <v>107.9</v>
          </cell>
          <cell r="S210">
            <v>20910</v>
          </cell>
        </row>
        <row r="211">
          <cell r="A211">
            <v>210</v>
          </cell>
          <cell r="B211">
            <v>190</v>
          </cell>
          <cell r="C211">
            <v>1232111100</v>
          </cell>
          <cell r="D211" t="str">
            <v>189</v>
          </cell>
          <cell r="E211" t="str">
            <v>Damen-Handtasche</v>
          </cell>
          <cell r="F211">
            <v>102.1</v>
          </cell>
          <cell r="G211">
            <v>100.7</v>
          </cell>
          <cell r="H211">
            <v>101.4</v>
          </cell>
          <cell r="I211">
            <v>101.9</v>
          </cell>
          <cell r="J211">
            <v>101.9</v>
          </cell>
          <cell r="K211">
            <v>101.9</v>
          </cell>
          <cell r="L211">
            <v>97</v>
          </cell>
          <cell r="M211">
            <v>97.2</v>
          </cell>
          <cell r="N211">
            <v>96.9</v>
          </cell>
          <cell r="O211">
            <v>97.3</v>
          </cell>
          <cell r="P211">
            <v>100.3</v>
          </cell>
          <cell r="Q211">
            <v>101.5</v>
          </cell>
          <cell r="S211">
            <v>21010</v>
          </cell>
        </row>
        <row r="212">
          <cell r="A212">
            <v>211</v>
          </cell>
          <cell r="B212">
            <v>191</v>
          </cell>
          <cell r="C212">
            <v>1232152100</v>
          </cell>
          <cell r="D212" t="str">
            <v>190</v>
          </cell>
          <cell r="E212" t="str">
            <v>Aktenkoffer, -tasche o. -mappe</v>
          </cell>
          <cell r="F212">
            <v>109.4</v>
          </cell>
          <cell r="G212">
            <v>109.4</v>
          </cell>
          <cell r="H212">
            <v>109.4</v>
          </cell>
          <cell r="I212">
            <v>109</v>
          </cell>
          <cell r="J212">
            <v>108</v>
          </cell>
          <cell r="K212">
            <v>108</v>
          </cell>
          <cell r="L212">
            <v>106.7</v>
          </cell>
          <cell r="M212">
            <v>106.7</v>
          </cell>
          <cell r="N212">
            <v>106.7</v>
          </cell>
          <cell r="O212">
            <v>107.7</v>
          </cell>
          <cell r="P212">
            <v>109.1</v>
          </cell>
          <cell r="Q212">
            <v>106.7</v>
          </cell>
          <cell r="S212">
            <v>21110</v>
          </cell>
        </row>
        <row r="213">
          <cell r="A213">
            <v>212</v>
          </cell>
          <cell r="B213">
            <v>192</v>
          </cell>
          <cell r="C213">
            <v>1232153100</v>
          </cell>
          <cell r="D213" t="str">
            <v>191</v>
          </cell>
          <cell r="E213" t="str">
            <v>Schulranzen o. Rucksack</v>
          </cell>
          <cell r="F213">
            <v>102.4</v>
          </cell>
          <cell r="G213">
            <v>101.9</v>
          </cell>
          <cell r="H213">
            <v>102.2</v>
          </cell>
          <cell r="I213">
            <v>104.1</v>
          </cell>
          <cell r="J213">
            <v>103.9</v>
          </cell>
          <cell r="K213">
            <v>103.9</v>
          </cell>
          <cell r="L213">
            <v>103.7</v>
          </cell>
          <cell r="M213">
            <v>102.4</v>
          </cell>
          <cell r="N213">
            <v>102.4</v>
          </cell>
          <cell r="O213">
            <v>102.6</v>
          </cell>
          <cell r="P213">
            <v>103.3</v>
          </cell>
          <cell r="Q213">
            <v>103.7</v>
          </cell>
          <cell r="S213">
            <v>21210</v>
          </cell>
        </row>
        <row r="214">
          <cell r="A214">
            <v>213</v>
          </cell>
          <cell r="B214">
            <v>193</v>
          </cell>
          <cell r="C214">
            <v>1232157100</v>
          </cell>
          <cell r="D214" t="str">
            <v>192</v>
          </cell>
          <cell r="E214" t="str">
            <v>Geldbörse, Geldschein-, Brief-o. Ausweistasche</v>
          </cell>
          <cell r="F214">
            <v>98.3</v>
          </cell>
          <cell r="G214">
            <v>98.7</v>
          </cell>
          <cell r="H214">
            <v>98.7</v>
          </cell>
          <cell r="I214">
            <v>98.5</v>
          </cell>
          <cell r="J214">
            <v>98.5</v>
          </cell>
          <cell r="K214">
            <v>98.5</v>
          </cell>
          <cell r="L214">
            <v>100.1</v>
          </cell>
          <cell r="M214">
            <v>100.4</v>
          </cell>
          <cell r="N214">
            <v>100.4</v>
          </cell>
          <cell r="O214">
            <v>100.7</v>
          </cell>
          <cell r="P214">
            <v>100.7</v>
          </cell>
          <cell r="Q214">
            <v>100.4</v>
          </cell>
          <cell r="S214">
            <v>21310</v>
          </cell>
        </row>
        <row r="215">
          <cell r="A215">
            <v>214</v>
          </cell>
          <cell r="B215">
            <v>194</v>
          </cell>
          <cell r="C215">
            <v>1232154300</v>
          </cell>
          <cell r="D215" t="str">
            <v>193</v>
          </cell>
          <cell r="E215" t="str">
            <v>Koffer, Reisetasche, Reiserucksack o. Reise-Set</v>
          </cell>
          <cell r="F215">
            <v>96.9</v>
          </cell>
          <cell r="G215">
            <v>97.8</v>
          </cell>
          <cell r="H215">
            <v>96.5</v>
          </cell>
          <cell r="I215">
            <v>98</v>
          </cell>
          <cell r="J215">
            <v>98</v>
          </cell>
          <cell r="K215">
            <v>98.3</v>
          </cell>
          <cell r="L215">
            <v>96.1</v>
          </cell>
          <cell r="M215">
            <v>97.1</v>
          </cell>
          <cell r="N215">
            <v>97.4</v>
          </cell>
          <cell r="O215">
            <v>97.1</v>
          </cell>
          <cell r="P215">
            <v>96.6</v>
          </cell>
          <cell r="Q215">
            <v>96.5</v>
          </cell>
          <cell r="S215">
            <v>21410</v>
          </cell>
        </row>
        <row r="216">
          <cell r="A216">
            <v>215</v>
          </cell>
          <cell r="B216">
            <v>195</v>
          </cell>
          <cell r="C216">
            <v>321110100</v>
          </cell>
          <cell r="D216" t="str">
            <v>194</v>
          </cell>
          <cell r="E216" t="str">
            <v>Klassischer Herrenschuh</v>
          </cell>
          <cell r="F216">
            <v>97.6</v>
          </cell>
          <cell r="G216">
            <v>101.3</v>
          </cell>
          <cell r="H216">
            <v>101.4</v>
          </cell>
          <cell r="I216">
            <v>101.9</v>
          </cell>
          <cell r="J216">
            <v>99</v>
          </cell>
          <cell r="K216">
            <v>98.9</v>
          </cell>
          <cell r="L216">
            <v>97.7</v>
          </cell>
          <cell r="M216">
            <v>96.9</v>
          </cell>
          <cell r="N216">
            <v>97.6</v>
          </cell>
          <cell r="O216">
            <v>98.4</v>
          </cell>
          <cell r="P216">
            <v>98.2</v>
          </cell>
          <cell r="Q216">
            <v>97.6</v>
          </cell>
          <cell r="S216">
            <v>21510</v>
          </cell>
        </row>
        <row r="217">
          <cell r="A217">
            <v>216</v>
          </cell>
          <cell r="B217">
            <v>196</v>
          </cell>
          <cell r="C217">
            <v>321110200</v>
          </cell>
          <cell r="D217" t="str">
            <v>195</v>
          </cell>
          <cell r="E217" t="str">
            <v>Herren-Freizeitschuh</v>
          </cell>
          <cell r="F217">
            <v>99</v>
          </cell>
          <cell r="G217">
            <v>100.6</v>
          </cell>
          <cell r="H217">
            <v>102.7</v>
          </cell>
          <cell r="I217">
            <v>103</v>
          </cell>
          <cell r="J217">
            <v>102.6</v>
          </cell>
          <cell r="K217">
            <v>101.9</v>
          </cell>
          <cell r="L217">
            <v>99.8</v>
          </cell>
          <cell r="M217">
            <v>99.9</v>
          </cell>
          <cell r="N217">
            <v>101.3</v>
          </cell>
          <cell r="O217">
            <v>100.1</v>
          </cell>
          <cell r="P217">
            <v>102</v>
          </cell>
          <cell r="Q217">
            <v>100.7</v>
          </cell>
          <cell r="S217">
            <v>21610</v>
          </cell>
        </row>
        <row r="218">
          <cell r="A218">
            <v>217</v>
          </cell>
          <cell r="B218">
            <v>197</v>
          </cell>
          <cell r="C218">
            <v>321210100</v>
          </cell>
          <cell r="D218" t="str">
            <v>196</v>
          </cell>
          <cell r="E218" t="str">
            <v>Damen-Freizeitschuh</v>
          </cell>
          <cell r="F218">
            <v>98.8</v>
          </cell>
          <cell r="G218">
            <v>99.8</v>
          </cell>
          <cell r="H218">
            <v>100.8</v>
          </cell>
          <cell r="I218">
            <v>101.2</v>
          </cell>
          <cell r="J218">
            <v>102.4</v>
          </cell>
          <cell r="K218">
            <v>102</v>
          </cell>
          <cell r="L218">
            <v>100.6</v>
          </cell>
          <cell r="M218">
            <v>101.9</v>
          </cell>
          <cell r="N218">
            <v>102.2</v>
          </cell>
          <cell r="O218">
            <v>102.2</v>
          </cell>
          <cell r="P218">
            <v>101.1</v>
          </cell>
          <cell r="Q218">
            <v>101.7</v>
          </cell>
          <cell r="S218">
            <v>21710</v>
          </cell>
        </row>
        <row r="219">
          <cell r="A219">
            <v>218</v>
          </cell>
          <cell r="B219">
            <v>198</v>
          </cell>
          <cell r="C219">
            <v>321210200</v>
          </cell>
          <cell r="D219" t="str">
            <v>197</v>
          </cell>
          <cell r="E219" t="str">
            <v>Damen-Pumps</v>
          </cell>
          <cell r="F219">
            <v>95.9</v>
          </cell>
          <cell r="G219">
            <v>95.4</v>
          </cell>
          <cell r="H219">
            <v>95.3</v>
          </cell>
          <cell r="I219">
            <v>94.6</v>
          </cell>
          <cell r="J219">
            <v>95.5</v>
          </cell>
          <cell r="K219">
            <v>96.1</v>
          </cell>
          <cell r="L219">
            <v>93.6</v>
          </cell>
          <cell r="M219">
            <v>92</v>
          </cell>
          <cell r="N219">
            <v>91.7</v>
          </cell>
          <cell r="O219">
            <v>91.6</v>
          </cell>
          <cell r="P219">
            <v>91.7</v>
          </cell>
          <cell r="Q219">
            <v>90.1</v>
          </cell>
          <cell r="S219">
            <v>21810</v>
          </cell>
        </row>
        <row r="220">
          <cell r="A220">
            <v>219</v>
          </cell>
          <cell r="B220">
            <v>200</v>
          </cell>
          <cell r="C220">
            <v>321310100</v>
          </cell>
          <cell r="D220" t="str">
            <v>198</v>
          </cell>
          <cell r="E220" t="str">
            <v>Kinder-Halbschuh</v>
          </cell>
          <cell r="F220">
            <v>99.3</v>
          </cell>
          <cell r="G220">
            <v>100</v>
          </cell>
          <cell r="H220">
            <v>100.4</v>
          </cell>
          <cell r="I220">
            <v>100.7</v>
          </cell>
          <cell r="J220">
            <v>100.9</v>
          </cell>
          <cell r="K220">
            <v>101</v>
          </cell>
          <cell r="L220">
            <v>98.6</v>
          </cell>
          <cell r="M220">
            <v>97.3</v>
          </cell>
          <cell r="N220">
            <v>95.9</v>
          </cell>
          <cell r="O220">
            <v>97.2</v>
          </cell>
          <cell r="P220">
            <v>96.9</v>
          </cell>
          <cell r="Q220">
            <v>95.3</v>
          </cell>
          <cell r="S220">
            <v>21910</v>
          </cell>
        </row>
        <row r="221">
          <cell r="A221">
            <v>220</v>
          </cell>
          <cell r="B221">
            <v>201</v>
          </cell>
          <cell r="C221">
            <v>321310200</v>
          </cell>
          <cell r="D221" t="str">
            <v>199</v>
          </cell>
          <cell r="E221" t="str">
            <v>Kleinkinder-Halbschuh</v>
          </cell>
          <cell r="F221">
            <v>101.8</v>
          </cell>
          <cell r="G221">
            <v>98.4</v>
          </cell>
          <cell r="H221">
            <v>101.2</v>
          </cell>
          <cell r="I221">
            <v>100.8</v>
          </cell>
          <cell r="J221">
            <v>101.9</v>
          </cell>
          <cell r="K221">
            <v>100.2</v>
          </cell>
          <cell r="L221">
            <v>98.1</v>
          </cell>
          <cell r="M221">
            <v>99.1</v>
          </cell>
          <cell r="N221">
            <v>98.8</v>
          </cell>
          <cell r="O221">
            <v>98.9</v>
          </cell>
          <cell r="P221">
            <v>98.2</v>
          </cell>
          <cell r="Q221">
            <v>97.8</v>
          </cell>
          <cell r="S221">
            <v>22010</v>
          </cell>
        </row>
        <row r="222">
          <cell r="A222">
            <v>221</v>
          </cell>
          <cell r="B222">
            <v>202</v>
          </cell>
          <cell r="C222">
            <v>321340100</v>
          </cell>
          <cell r="D222" t="str">
            <v>200</v>
          </cell>
          <cell r="E222" t="str">
            <v>Kinder-Hausschuhe</v>
          </cell>
          <cell r="F222">
            <v>108.7</v>
          </cell>
          <cell r="G222">
            <v>106.5</v>
          </cell>
          <cell r="H222">
            <v>108</v>
          </cell>
          <cell r="I222">
            <v>108</v>
          </cell>
          <cell r="J222">
            <v>107.4</v>
          </cell>
          <cell r="K222">
            <v>107.4</v>
          </cell>
          <cell r="L222">
            <v>114.3</v>
          </cell>
          <cell r="M222">
            <v>111.2</v>
          </cell>
          <cell r="N222">
            <v>112.1</v>
          </cell>
          <cell r="O222">
            <v>110.4</v>
          </cell>
          <cell r="P222">
            <v>110.4</v>
          </cell>
          <cell r="Q222">
            <v>111.1</v>
          </cell>
          <cell r="S222">
            <v>22110</v>
          </cell>
        </row>
        <row r="223">
          <cell r="A223">
            <v>222</v>
          </cell>
          <cell r="B223">
            <v>203</v>
          </cell>
          <cell r="C223">
            <v>321250100</v>
          </cell>
          <cell r="D223" t="str">
            <v>201</v>
          </cell>
          <cell r="E223" t="str">
            <v>Jogging- o. Universalsportschuh, Wanderschuh</v>
          </cell>
          <cell r="F223">
            <v>92.5</v>
          </cell>
          <cell r="G223">
            <v>89.9</v>
          </cell>
          <cell r="H223">
            <v>88.5</v>
          </cell>
          <cell r="I223">
            <v>89.5</v>
          </cell>
          <cell r="J223">
            <v>92.4</v>
          </cell>
          <cell r="K223">
            <v>92.4</v>
          </cell>
          <cell r="L223">
            <v>90.8</v>
          </cell>
          <cell r="M223">
            <v>90</v>
          </cell>
          <cell r="N223">
            <v>90.9</v>
          </cell>
          <cell r="O223">
            <v>88.1</v>
          </cell>
          <cell r="P223">
            <v>88.6</v>
          </cell>
          <cell r="Q223">
            <v>84.2</v>
          </cell>
          <cell r="S223">
            <v>22210</v>
          </cell>
        </row>
        <row r="224">
          <cell r="A224">
            <v>223</v>
          </cell>
          <cell r="B224">
            <v>204</v>
          </cell>
          <cell r="C224">
            <v>321900100</v>
          </cell>
          <cell r="D224" t="str">
            <v>202</v>
          </cell>
          <cell r="E224" t="str">
            <v>Schnürsenkel o. Einlegesohle</v>
          </cell>
          <cell r="F224">
            <v>99.6</v>
          </cell>
          <cell r="G224">
            <v>99.6</v>
          </cell>
          <cell r="H224">
            <v>99.1</v>
          </cell>
          <cell r="I224">
            <v>100.2</v>
          </cell>
          <cell r="J224">
            <v>100.2</v>
          </cell>
          <cell r="K224">
            <v>100.2</v>
          </cell>
          <cell r="L224">
            <v>99.6</v>
          </cell>
          <cell r="M224">
            <v>99.1</v>
          </cell>
          <cell r="N224">
            <v>99.1</v>
          </cell>
          <cell r="O224">
            <v>99.1</v>
          </cell>
          <cell r="P224">
            <v>99.1</v>
          </cell>
          <cell r="Q224">
            <v>99.1</v>
          </cell>
          <cell r="S224">
            <v>22310</v>
          </cell>
        </row>
        <row r="225">
          <cell r="A225">
            <v>224</v>
          </cell>
          <cell r="B225">
            <v>205</v>
          </cell>
          <cell r="C225">
            <v>511017100</v>
          </cell>
          <cell r="D225" t="str">
            <v>203</v>
          </cell>
          <cell r="E225" t="str">
            <v>Küchenblock o. Einbauküche</v>
          </cell>
          <cell r="F225">
            <v>100.8</v>
          </cell>
          <cell r="G225">
            <v>100.3</v>
          </cell>
          <cell r="H225">
            <v>101.6</v>
          </cell>
          <cell r="I225">
            <v>101.7</v>
          </cell>
          <cell r="J225">
            <v>99.7</v>
          </cell>
          <cell r="K225">
            <v>101.7</v>
          </cell>
          <cell r="L225">
            <v>101.7</v>
          </cell>
          <cell r="M225">
            <v>101.4</v>
          </cell>
          <cell r="N225">
            <v>97.1</v>
          </cell>
          <cell r="O225">
            <v>95.9</v>
          </cell>
          <cell r="P225">
            <v>96.2</v>
          </cell>
          <cell r="Q225">
            <v>99.3</v>
          </cell>
          <cell r="S225">
            <v>22410</v>
          </cell>
        </row>
        <row r="226">
          <cell r="A226">
            <v>225</v>
          </cell>
          <cell r="B226">
            <v>206</v>
          </cell>
          <cell r="C226">
            <v>511015100</v>
          </cell>
          <cell r="D226" t="str">
            <v>204</v>
          </cell>
          <cell r="E226" t="str">
            <v>Schrankelement aus Einbauküche</v>
          </cell>
          <cell r="F226">
            <v>101.8</v>
          </cell>
          <cell r="G226">
            <v>101.9</v>
          </cell>
          <cell r="H226">
            <v>102.2</v>
          </cell>
          <cell r="I226">
            <v>102.2</v>
          </cell>
          <cell r="J226">
            <v>102</v>
          </cell>
          <cell r="K226">
            <v>101.8</v>
          </cell>
          <cell r="L226">
            <v>101.5</v>
          </cell>
          <cell r="M226">
            <v>101.5</v>
          </cell>
          <cell r="N226">
            <v>101.6</v>
          </cell>
          <cell r="O226">
            <v>102.6</v>
          </cell>
          <cell r="P226">
            <v>102.1</v>
          </cell>
          <cell r="Q226">
            <v>102.1</v>
          </cell>
          <cell r="S226">
            <v>22510</v>
          </cell>
        </row>
        <row r="227">
          <cell r="A227">
            <v>226</v>
          </cell>
          <cell r="B227">
            <v>207</v>
          </cell>
          <cell r="C227">
            <v>511011100</v>
          </cell>
          <cell r="D227" t="str">
            <v>205</v>
          </cell>
          <cell r="E227" t="str">
            <v>Stuhl o. Eckbank</v>
          </cell>
          <cell r="F227">
            <v>98.8</v>
          </cell>
          <cell r="G227">
            <v>98.8</v>
          </cell>
          <cell r="H227">
            <v>99.4</v>
          </cell>
          <cell r="I227">
            <v>99.2</v>
          </cell>
          <cell r="J227">
            <v>96.6</v>
          </cell>
          <cell r="K227">
            <v>96.9</v>
          </cell>
          <cell r="L227">
            <v>96.8</v>
          </cell>
          <cell r="M227">
            <v>95.9</v>
          </cell>
          <cell r="N227">
            <v>94.8</v>
          </cell>
          <cell r="O227">
            <v>95.7</v>
          </cell>
          <cell r="P227">
            <v>96.2</v>
          </cell>
          <cell r="Q227">
            <v>96.2</v>
          </cell>
          <cell r="S227">
            <v>22610</v>
          </cell>
        </row>
        <row r="228">
          <cell r="A228">
            <v>227</v>
          </cell>
          <cell r="B228">
            <v>208</v>
          </cell>
          <cell r="C228">
            <v>511043100</v>
          </cell>
          <cell r="D228" t="str">
            <v>206</v>
          </cell>
          <cell r="E228" t="str">
            <v>Wohnzimmerschrank</v>
          </cell>
          <cell r="F228">
            <v>91.5</v>
          </cell>
          <cell r="G228">
            <v>91.1</v>
          </cell>
          <cell r="H228">
            <v>91.6</v>
          </cell>
          <cell r="I228">
            <v>91.6</v>
          </cell>
          <cell r="J228">
            <v>91.3</v>
          </cell>
          <cell r="K228">
            <v>91.3</v>
          </cell>
          <cell r="L228">
            <v>92</v>
          </cell>
          <cell r="M228">
            <v>92.6</v>
          </cell>
          <cell r="N228">
            <v>90.8</v>
          </cell>
          <cell r="O228">
            <v>92.6</v>
          </cell>
          <cell r="P228">
            <v>92.6</v>
          </cell>
          <cell r="Q228">
            <v>92.6</v>
          </cell>
          <cell r="S228">
            <v>22710</v>
          </cell>
        </row>
        <row r="229">
          <cell r="A229">
            <v>228</v>
          </cell>
          <cell r="B229">
            <v>209</v>
          </cell>
          <cell r="C229">
            <v>511043200</v>
          </cell>
          <cell r="D229" t="str">
            <v>207</v>
          </cell>
          <cell r="E229" t="str">
            <v>Vitrine mit Glastüren</v>
          </cell>
          <cell r="F229">
            <v>98.2</v>
          </cell>
          <cell r="G229">
            <v>98.8</v>
          </cell>
          <cell r="H229">
            <v>99.2</v>
          </cell>
          <cell r="I229">
            <v>99.2</v>
          </cell>
          <cell r="J229">
            <v>97</v>
          </cell>
          <cell r="K229">
            <v>97</v>
          </cell>
          <cell r="L229">
            <v>97</v>
          </cell>
          <cell r="M229">
            <v>97.5</v>
          </cell>
          <cell r="N229">
            <v>96.1</v>
          </cell>
          <cell r="O229">
            <v>97.5</v>
          </cell>
          <cell r="P229">
            <v>95.1</v>
          </cell>
          <cell r="Q229">
            <v>95.1</v>
          </cell>
          <cell r="S229">
            <v>22810</v>
          </cell>
        </row>
        <row r="230">
          <cell r="A230">
            <v>229</v>
          </cell>
          <cell r="B230">
            <v>210</v>
          </cell>
          <cell r="C230">
            <v>511052100</v>
          </cell>
          <cell r="D230" t="str">
            <v>208</v>
          </cell>
          <cell r="E230" t="str">
            <v>Badezimmermöbel</v>
          </cell>
          <cell r="F230">
            <v>104.2</v>
          </cell>
          <cell r="G230">
            <v>104.2</v>
          </cell>
          <cell r="H230">
            <v>105.1</v>
          </cell>
          <cell r="I230">
            <v>105.1</v>
          </cell>
          <cell r="J230">
            <v>104.4</v>
          </cell>
          <cell r="K230">
            <v>104.7</v>
          </cell>
          <cell r="L230">
            <v>105.6</v>
          </cell>
          <cell r="M230">
            <v>105.1</v>
          </cell>
          <cell r="N230">
            <v>104.1</v>
          </cell>
          <cell r="O230">
            <v>106.7</v>
          </cell>
          <cell r="P230">
            <v>106.7</v>
          </cell>
          <cell r="Q230">
            <v>107.3</v>
          </cell>
          <cell r="S230">
            <v>22910</v>
          </cell>
        </row>
        <row r="231">
          <cell r="A231">
            <v>230</v>
          </cell>
          <cell r="B231">
            <v>211</v>
          </cell>
          <cell r="C231">
            <v>511042100</v>
          </cell>
          <cell r="D231" t="str">
            <v>209</v>
          </cell>
          <cell r="E231" t="str">
            <v>Wohn- o. Esszimmertisch</v>
          </cell>
          <cell r="F231">
            <v>99.2</v>
          </cell>
          <cell r="G231">
            <v>99.2</v>
          </cell>
          <cell r="H231">
            <v>99.2</v>
          </cell>
          <cell r="I231">
            <v>99.1</v>
          </cell>
          <cell r="J231">
            <v>100.2</v>
          </cell>
          <cell r="K231">
            <v>101.2</v>
          </cell>
          <cell r="L231">
            <v>101.2</v>
          </cell>
          <cell r="M231">
            <v>101.2</v>
          </cell>
          <cell r="N231">
            <v>101.1</v>
          </cell>
          <cell r="O231">
            <v>101.3</v>
          </cell>
          <cell r="P231">
            <v>101.2</v>
          </cell>
          <cell r="Q231">
            <v>101.2</v>
          </cell>
          <cell r="S231">
            <v>23010</v>
          </cell>
        </row>
        <row r="232">
          <cell r="A232">
            <v>231</v>
          </cell>
          <cell r="B232">
            <v>212</v>
          </cell>
          <cell r="C232">
            <v>511039100</v>
          </cell>
          <cell r="D232" t="str">
            <v>210</v>
          </cell>
          <cell r="E232" t="str">
            <v>Polstergarnitur</v>
          </cell>
          <cell r="F232">
            <v>98.9</v>
          </cell>
          <cell r="G232">
            <v>99.1</v>
          </cell>
          <cell r="H232">
            <v>99</v>
          </cell>
          <cell r="I232">
            <v>98.8</v>
          </cell>
          <cell r="J232">
            <v>99.1</v>
          </cell>
          <cell r="K232">
            <v>98</v>
          </cell>
          <cell r="L232">
            <v>96.7</v>
          </cell>
          <cell r="M232">
            <v>97.4</v>
          </cell>
          <cell r="N232">
            <v>99.6</v>
          </cell>
          <cell r="O232">
            <v>101.1</v>
          </cell>
          <cell r="P232">
            <v>100.7</v>
          </cell>
          <cell r="Q232">
            <v>100.7</v>
          </cell>
          <cell r="S232">
            <v>23110</v>
          </cell>
        </row>
        <row r="233">
          <cell r="A233">
            <v>232</v>
          </cell>
          <cell r="B233">
            <v>213</v>
          </cell>
          <cell r="C233">
            <v>511032100</v>
          </cell>
          <cell r="D233" t="str">
            <v>211</v>
          </cell>
          <cell r="E233" t="str">
            <v>Schlafsofa</v>
          </cell>
          <cell r="F233">
            <v>102.6</v>
          </cell>
          <cell r="G233">
            <v>102.6</v>
          </cell>
          <cell r="H233">
            <v>102.7</v>
          </cell>
          <cell r="I233">
            <v>102</v>
          </cell>
          <cell r="J233">
            <v>99.9</v>
          </cell>
          <cell r="K233">
            <v>99.8</v>
          </cell>
          <cell r="L233">
            <v>99.5</v>
          </cell>
          <cell r="M233">
            <v>99</v>
          </cell>
          <cell r="N233">
            <v>99.2</v>
          </cell>
          <cell r="O233">
            <v>99.9</v>
          </cell>
          <cell r="P233">
            <v>99.9</v>
          </cell>
          <cell r="Q233">
            <v>101.7</v>
          </cell>
          <cell r="S233">
            <v>23210</v>
          </cell>
        </row>
        <row r="234">
          <cell r="A234">
            <v>233</v>
          </cell>
          <cell r="B234">
            <v>214</v>
          </cell>
          <cell r="C234">
            <v>511021100</v>
          </cell>
          <cell r="D234" t="str">
            <v>212</v>
          </cell>
          <cell r="E234" t="str">
            <v>Kleiderschrank</v>
          </cell>
          <cell r="F234">
            <v>101.9</v>
          </cell>
          <cell r="G234">
            <v>101.9</v>
          </cell>
          <cell r="H234">
            <v>102.1</v>
          </cell>
          <cell r="I234">
            <v>102.1</v>
          </cell>
          <cell r="J234">
            <v>103.8</v>
          </cell>
          <cell r="K234">
            <v>104.9</v>
          </cell>
          <cell r="L234">
            <v>104.9</v>
          </cell>
          <cell r="M234">
            <v>104.9</v>
          </cell>
          <cell r="N234">
            <v>99.9</v>
          </cell>
          <cell r="O234">
            <v>101.6</v>
          </cell>
          <cell r="P234">
            <v>102.2</v>
          </cell>
          <cell r="Q234">
            <v>102.2</v>
          </cell>
          <cell r="S234">
            <v>23310</v>
          </cell>
        </row>
        <row r="235">
          <cell r="A235">
            <v>234</v>
          </cell>
          <cell r="B235">
            <v>215</v>
          </cell>
          <cell r="C235">
            <v>511022100</v>
          </cell>
          <cell r="D235" t="str">
            <v>213</v>
          </cell>
          <cell r="E235" t="str">
            <v>Bett</v>
          </cell>
          <cell r="F235">
            <v>99.2</v>
          </cell>
          <cell r="G235">
            <v>99.2</v>
          </cell>
          <cell r="H235">
            <v>99.4</v>
          </cell>
          <cell r="I235">
            <v>99.4</v>
          </cell>
          <cell r="J235">
            <v>98.2</v>
          </cell>
          <cell r="K235">
            <v>98.7</v>
          </cell>
          <cell r="L235">
            <v>101.8</v>
          </cell>
          <cell r="M235">
            <v>98.9</v>
          </cell>
          <cell r="N235">
            <v>96.3</v>
          </cell>
          <cell r="O235">
            <v>95.4</v>
          </cell>
          <cell r="P235">
            <v>95.4</v>
          </cell>
          <cell r="Q235">
            <v>95.4</v>
          </cell>
          <cell r="S235">
            <v>23410</v>
          </cell>
        </row>
        <row r="236">
          <cell r="A236">
            <v>235</v>
          </cell>
          <cell r="B236">
            <v>216</v>
          </cell>
          <cell r="C236">
            <v>511023100</v>
          </cell>
          <cell r="D236" t="str">
            <v>214</v>
          </cell>
          <cell r="E236" t="str">
            <v>Lattenrost o. Sprungrahmen</v>
          </cell>
          <cell r="F236">
            <v>97.9</v>
          </cell>
          <cell r="G236">
            <v>99.1</v>
          </cell>
          <cell r="H236">
            <v>99</v>
          </cell>
          <cell r="I236">
            <v>98.8</v>
          </cell>
          <cell r="J236">
            <v>98.8</v>
          </cell>
          <cell r="K236">
            <v>99.2</v>
          </cell>
          <cell r="L236">
            <v>99.2</v>
          </cell>
          <cell r="M236">
            <v>99</v>
          </cell>
          <cell r="N236">
            <v>99</v>
          </cell>
          <cell r="O236">
            <v>99</v>
          </cell>
          <cell r="P236">
            <v>99.4</v>
          </cell>
          <cell r="Q236">
            <v>99.4</v>
          </cell>
          <cell r="S236">
            <v>23510</v>
          </cell>
        </row>
        <row r="237">
          <cell r="A237">
            <v>236</v>
          </cell>
          <cell r="B237">
            <v>217</v>
          </cell>
          <cell r="C237">
            <v>511053100</v>
          </cell>
          <cell r="D237" t="str">
            <v>215</v>
          </cell>
          <cell r="E237" t="str">
            <v>Garderobenmöbel</v>
          </cell>
          <cell r="F237">
            <v>96.8</v>
          </cell>
          <cell r="G237">
            <v>96.9</v>
          </cell>
          <cell r="H237">
            <v>96.6</v>
          </cell>
          <cell r="I237">
            <v>96.2</v>
          </cell>
          <cell r="J237">
            <v>94.9</v>
          </cell>
          <cell r="K237">
            <v>94.9</v>
          </cell>
          <cell r="L237">
            <v>94.9</v>
          </cell>
          <cell r="M237">
            <v>94.6</v>
          </cell>
          <cell r="N237">
            <v>94.6</v>
          </cell>
          <cell r="O237">
            <v>94.9</v>
          </cell>
          <cell r="P237">
            <v>95.1</v>
          </cell>
          <cell r="Q237">
            <v>94.7</v>
          </cell>
          <cell r="S237">
            <v>23610</v>
          </cell>
        </row>
        <row r="238">
          <cell r="A238">
            <v>237</v>
          </cell>
          <cell r="B238">
            <v>219</v>
          </cell>
          <cell r="C238">
            <v>512050100</v>
          </cell>
          <cell r="D238" t="str">
            <v>216</v>
          </cell>
          <cell r="E238" t="str">
            <v>Textiler Bodenbelag</v>
          </cell>
          <cell r="F238">
            <v>99.7</v>
          </cell>
          <cell r="G238">
            <v>100.5</v>
          </cell>
          <cell r="H238">
            <v>100.6</v>
          </cell>
          <cell r="I238">
            <v>100.1</v>
          </cell>
          <cell r="J238">
            <v>99.8</v>
          </cell>
          <cell r="K238">
            <v>100.1</v>
          </cell>
          <cell r="L238">
            <v>98</v>
          </cell>
          <cell r="M238">
            <v>96.2</v>
          </cell>
          <cell r="N238">
            <v>96.2</v>
          </cell>
          <cell r="O238">
            <v>95.4</v>
          </cell>
          <cell r="P238">
            <v>95.2</v>
          </cell>
          <cell r="Q238">
            <v>95.2</v>
          </cell>
          <cell r="S238">
            <v>23710</v>
          </cell>
        </row>
        <row r="239">
          <cell r="A239">
            <v>238</v>
          </cell>
          <cell r="B239">
            <v>914</v>
          </cell>
          <cell r="C239">
            <v>512050200</v>
          </cell>
          <cell r="D239" t="str">
            <v>217</v>
          </cell>
          <cell r="E239" t="str">
            <v>Schlingenware</v>
          </cell>
          <cell r="F239">
            <v>99.8</v>
          </cell>
          <cell r="G239">
            <v>100.2</v>
          </cell>
          <cell r="H239">
            <v>100.2</v>
          </cell>
          <cell r="I239">
            <v>100.6</v>
          </cell>
          <cell r="J239">
            <v>100.8</v>
          </cell>
          <cell r="K239">
            <v>100.8</v>
          </cell>
          <cell r="L239">
            <v>98.5</v>
          </cell>
          <cell r="M239">
            <v>98.2</v>
          </cell>
          <cell r="N239">
            <v>98.1</v>
          </cell>
          <cell r="O239">
            <v>100.1</v>
          </cell>
          <cell r="P239">
            <v>100.1</v>
          </cell>
          <cell r="Q239">
            <v>100.1</v>
          </cell>
          <cell r="S239">
            <v>23810</v>
          </cell>
        </row>
        <row r="240">
          <cell r="A240">
            <v>239</v>
          </cell>
          <cell r="B240">
            <v>220</v>
          </cell>
          <cell r="C240">
            <v>512070200</v>
          </cell>
          <cell r="D240" t="str">
            <v>218</v>
          </cell>
          <cell r="E240" t="str">
            <v>Nichttextiler Bodenbelag</v>
          </cell>
          <cell r="F240">
            <v>110.2</v>
          </cell>
          <cell r="G240">
            <v>108.2</v>
          </cell>
          <cell r="H240">
            <v>108.4</v>
          </cell>
          <cell r="I240">
            <v>106.9</v>
          </cell>
          <cell r="J240">
            <v>106.4</v>
          </cell>
          <cell r="K240">
            <v>106.4</v>
          </cell>
          <cell r="L240">
            <v>107.2</v>
          </cell>
          <cell r="M240">
            <v>105.1</v>
          </cell>
          <cell r="N240">
            <v>104.6</v>
          </cell>
          <cell r="O240">
            <v>104.6</v>
          </cell>
          <cell r="P240">
            <v>104.6</v>
          </cell>
          <cell r="Q240">
            <v>104.6</v>
          </cell>
          <cell r="S240">
            <v>23910</v>
          </cell>
        </row>
        <row r="241">
          <cell r="A241">
            <v>240</v>
          </cell>
          <cell r="B241">
            <v>915</v>
          </cell>
          <cell r="C241">
            <v>520035100</v>
          </cell>
          <cell r="D241" t="str">
            <v>219</v>
          </cell>
          <cell r="E241" t="str">
            <v>Gardinentüll</v>
          </cell>
          <cell r="F241">
            <v>103.8</v>
          </cell>
          <cell r="G241">
            <v>103.8</v>
          </cell>
          <cell r="H241">
            <v>103.8</v>
          </cell>
          <cell r="I241">
            <v>104.3</v>
          </cell>
          <cell r="J241">
            <v>103.5</v>
          </cell>
          <cell r="K241">
            <v>103.5</v>
          </cell>
          <cell r="L241">
            <v>104.9</v>
          </cell>
          <cell r="M241">
            <v>104.1</v>
          </cell>
          <cell r="N241">
            <v>100.2</v>
          </cell>
          <cell r="O241">
            <v>101.3</v>
          </cell>
          <cell r="P241">
            <v>100.1</v>
          </cell>
          <cell r="Q241">
            <v>100.1</v>
          </cell>
          <cell r="S241">
            <v>24010</v>
          </cell>
        </row>
        <row r="242">
          <cell r="A242">
            <v>241</v>
          </cell>
          <cell r="B242">
            <v>221</v>
          </cell>
          <cell r="C242">
            <v>520037200</v>
          </cell>
          <cell r="D242" t="str">
            <v>220</v>
          </cell>
          <cell r="E242" t="str">
            <v>Gardinen- o. Dekorationsstoff</v>
          </cell>
          <cell r="F242">
            <v>106.9</v>
          </cell>
          <cell r="G242">
            <v>106.9</v>
          </cell>
          <cell r="H242">
            <v>106.9</v>
          </cell>
          <cell r="I242">
            <v>106.9</v>
          </cell>
          <cell r="J242">
            <v>106.1</v>
          </cell>
          <cell r="K242">
            <v>107.1</v>
          </cell>
          <cell r="L242">
            <v>106.7</v>
          </cell>
          <cell r="M242">
            <v>103.9</v>
          </cell>
          <cell r="N242">
            <v>101.4</v>
          </cell>
          <cell r="O242">
            <v>103.9</v>
          </cell>
          <cell r="P242">
            <v>102.3</v>
          </cell>
          <cell r="Q242">
            <v>102.4</v>
          </cell>
          <cell r="S242">
            <v>24110</v>
          </cell>
        </row>
        <row r="243">
          <cell r="A243">
            <v>242</v>
          </cell>
          <cell r="B243">
            <v>223</v>
          </cell>
          <cell r="C243">
            <v>511024100</v>
          </cell>
          <cell r="D243" t="str">
            <v>221</v>
          </cell>
          <cell r="E243" t="str">
            <v>Matratze mit Federkern</v>
          </cell>
          <cell r="F243">
            <v>96.7</v>
          </cell>
          <cell r="G243">
            <v>95.6</v>
          </cell>
          <cell r="H243">
            <v>96.3</v>
          </cell>
          <cell r="I243">
            <v>95.8</v>
          </cell>
          <cell r="J243">
            <v>95.4</v>
          </cell>
          <cell r="K243">
            <v>96.2</v>
          </cell>
          <cell r="L243">
            <v>92.6</v>
          </cell>
          <cell r="M243">
            <v>92.9</v>
          </cell>
          <cell r="N243">
            <v>90.3</v>
          </cell>
          <cell r="O243">
            <v>91.5</v>
          </cell>
          <cell r="P243">
            <v>92.1</v>
          </cell>
          <cell r="Q243">
            <v>92.1</v>
          </cell>
          <cell r="S243">
            <v>24210</v>
          </cell>
        </row>
        <row r="244">
          <cell r="A244">
            <v>243</v>
          </cell>
          <cell r="B244">
            <v>224</v>
          </cell>
          <cell r="C244">
            <v>511025100</v>
          </cell>
          <cell r="D244" t="str">
            <v>222</v>
          </cell>
          <cell r="E244" t="str">
            <v>Latexmatratze o. Matratze aus Schaumstoff</v>
          </cell>
          <cell r="F244">
            <v>102.8</v>
          </cell>
          <cell r="G244">
            <v>102.3</v>
          </cell>
          <cell r="H244">
            <v>102.4</v>
          </cell>
          <cell r="I244">
            <v>101.8</v>
          </cell>
          <cell r="J244">
            <v>101.9</v>
          </cell>
          <cell r="K244">
            <v>102.4</v>
          </cell>
          <cell r="L244">
            <v>101.4</v>
          </cell>
          <cell r="M244">
            <v>102.8</v>
          </cell>
          <cell r="N244">
            <v>102.8</v>
          </cell>
          <cell r="O244">
            <v>102.3</v>
          </cell>
          <cell r="P244">
            <v>102.3</v>
          </cell>
          <cell r="Q244">
            <v>102.3</v>
          </cell>
          <cell r="S244">
            <v>24310</v>
          </cell>
        </row>
        <row r="245">
          <cell r="A245">
            <v>244</v>
          </cell>
          <cell r="B245">
            <v>225</v>
          </cell>
          <cell r="C245">
            <v>520011200</v>
          </cell>
          <cell r="D245" t="str">
            <v>223</v>
          </cell>
          <cell r="E245" t="str">
            <v>Woll- o. Fleecedecke</v>
          </cell>
          <cell r="F245">
            <v>95</v>
          </cell>
          <cell r="G245">
            <v>95</v>
          </cell>
          <cell r="H245">
            <v>93.9</v>
          </cell>
          <cell r="I245">
            <v>93.7</v>
          </cell>
          <cell r="J245">
            <v>93.5</v>
          </cell>
          <cell r="K245">
            <v>93.4</v>
          </cell>
          <cell r="L245">
            <v>93.5</v>
          </cell>
          <cell r="M245">
            <v>88.9</v>
          </cell>
          <cell r="N245">
            <v>89.1</v>
          </cell>
          <cell r="O245">
            <v>88.8</v>
          </cell>
          <cell r="P245">
            <v>89.4</v>
          </cell>
          <cell r="Q245">
            <v>89.1</v>
          </cell>
          <cell r="S245">
            <v>24410</v>
          </cell>
        </row>
        <row r="246">
          <cell r="A246">
            <v>245</v>
          </cell>
          <cell r="B246">
            <v>226</v>
          </cell>
          <cell r="C246">
            <v>520012100</v>
          </cell>
          <cell r="D246" t="str">
            <v>224</v>
          </cell>
          <cell r="E246" t="str">
            <v>Daunen-Einziehdecke o. -Kopfkissen</v>
          </cell>
          <cell r="F246">
            <v>93.8</v>
          </cell>
          <cell r="G246">
            <v>94.9</v>
          </cell>
          <cell r="H246">
            <v>94.9</v>
          </cell>
          <cell r="I246">
            <v>94.8</v>
          </cell>
          <cell r="J246">
            <v>89.4</v>
          </cell>
          <cell r="K246">
            <v>89.4</v>
          </cell>
          <cell r="L246">
            <v>89.9</v>
          </cell>
          <cell r="M246">
            <v>90.9</v>
          </cell>
          <cell r="N246">
            <v>89.3</v>
          </cell>
          <cell r="O246">
            <v>91.2</v>
          </cell>
          <cell r="P246">
            <v>88.5</v>
          </cell>
          <cell r="Q246">
            <v>87.9</v>
          </cell>
          <cell r="S246">
            <v>24510</v>
          </cell>
        </row>
        <row r="247">
          <cell r="A247">
            <v>246</v>
          </cell>
          <cell r="B247">
            <v>227</v>
          </cell>
          <cell r="C247">
            <v>520014100</v>
          </cell>
          <cell r="D247" t="str">
            <v>225</v>
          </cell>
          <cell r="E247" t="str">
            <v>Bettbezug-Garnitur</v>
          </cell>
          <cell r="F247">
            <v>92.9</v>
          </cell>
          <cell r="G247">
            <v>92.4</v>
          </cell>
          <cell r="H247">
            <v>92.4</v>
          </cell>
          <cell r="I247">
            <v>91.6</v>
          </cell>
          <cell r="J247">
            <v>92.9</v>
          </cell>
          <cell r="K247">
            <v>91.2</v>
          </cell>
          <cell r="L247">
            <v>89.7</v>
          </cell>
          <cell r="M247">
            <v>89.7</v>
          </cell>
          <cell r="N247">
            <v>88.4</v>
          </cell>
          <cell r="O247">
            <v>88.9</v>
          </cell>
          <cell r="P247">
            <v>89.6</v>
          </cell>
          <cell r="Q247">
            <v>92.1</v>
          </cell>
          <cell r="S247">
            <v>24610</v>
          </cell>
        </row>
        <row r="248">
          <cell r="A248">
            <v>247</v>
          </cell>
          <cell r="B248">
            <v>228</v>
          </cell>
          <cell r="C248">
            <v>520015100</v>
          </cell>
          <cell r="D248" t="str">
            <v>226</v>
          </cell>
          <cell r="E248" t="str">
            <v>Bettlaken</v>
          </cell>
          <cell r="F248">
            <v>92.9</v>
          </cell>
          <cell r="G248">
            <v>92.5</v>
          </cell>
          <cell r="H248">
            <v>92</v>
          </cell>
          <cell r="I248">
            <v>92</v>
          </cell>
          <cell r="J248">
            <v>91.2</v>
          </cell>
          <cell r="K248">
            <v>91.1</v>
          </cell>
          <cell r="L248">
            <v>91.3</v>
          </cell>
          <cell r="M248">
            <v>91</v>
          </cell>
          <cell r="N248">
            <v>88.2</v>
          </cell>
          <cell r="O248">
            <v>87.1</v>
          </cell>
          <cell r="P248">
            <v>87</v>
          </cell>
          <cell r="Q248">
            <v>87.1</v>
          </cell>
          <cell r="S248">
            <v>24710</v>
          </cell>
        </row>
        <row r="249">
          <cell r="A249">
            <v>248</v>
          </cell>
          <cell r="B249">
            <v>229</v>
          </cell>
          <cell r="C249">
            <v>520063100</v>
          </cell>
          <cell r="D249" t="str">
            <v>227</v>
          </cell>
          <cell r="E249" t="str">
            <v>Tischdecke o. ä. aus textilem Material</v>
          </cell>
          <cell r="F249">
            <v>94.7</v>
          </cell>
          <cell r="G249">
            <v>94.6</v>
          </cell>
          <cell r="H249">
            <v>93.8</v>
          </cell>
          <cell r="I249">
            <v>93.9</v>
          </cell>
          <cell r="J249">
            <v>93.9</v>
          </cell>
          <cell r="K249">
            <v>94.2</v>
          </cell>
          <cell r="L249">
            <v>93.4</v>
          </cell>
          <cell r="M249">
            <v>91.8</v>
          </cell>
          <cell r="N249">
            <v>90.7</v>
          </cell>
          <cell r="O249">
            <v>91.2</v>
          </cell>
          <cell r="P249">
            <v>91.2</v>
          </cell>
          <cell r="Q249">
            <v>89.4</v>
          </cell>
          <cell r="S249">
            <v>24810</v>
          </cell>
        </row>
        <row r="250">
          <cell r="A250">
            <v>249</v>
          </cell>
          <cell r="B250">
            <v>230</v>
          </cell>
          <cell r="C250">
            <v>520061100</v>
          </cell>
          <cell r="D250" t="str">
            <v>228</v>
          </cell>
          <cell r="E250" t="str">
            <v>Hand-, Bade- o. Gästetuch</v>
          </cell>
          <cell r="F250">
            <v>92.1</v>
          </cell>
          <cell r="G250">
            <v>91</v>
          </cell>
          <cell r="H250">
            <v>88.1</v>
          </cell>
          <cell r="I250">
            <v>87.6</v>
          </cell>
          <cell r="J250">
            <v>87.4</v>
          </cell>
          <cell r="K250">
            <v>86.8</v>
          </cell>
          <cell r="L250">
            <v>85.6</v>
          </cell>
          <cell r="M250">
            <v>85.5</v>
          </cell>
          <cell r="N250">
            <v>85.4</v>
          </cell>
          <cell r="O250">
            <v>85.6</v>
          </cell>
          <cell r="P250">
            <v>86.1</v>
          </cell>
          <cell r="Q250">
            <v>86.7</v>
          </cell>
          <cell r="S250">
            <v>24910</v>
          </cell>
        </row>
        <row r="251">
          <cell r="A251">
            <v>250</v>
          </cell>
          <cell r="B251">
            <v>231</v>
          </cell>
          <cell r="C251">
            <v>520040100</v>
          </cell>
          <cell r="D251" t="str">
            <v>229</v>
          </cell>
          <cell r="E251" t="str">
            <v>Badezimmerteppich o. Badezimmergarnitur</v>
          </cell>
          <cell r="F251">
            <v>100.1</v>
          </cell>
          <cell r="G251">
            <v>100.1</v>
          </cell>
          <cell r="H251">
            <v>101.2</v>
          </cell>
          <cell r="I251">
            <v>101.7</v>
          </cell>
          <cell r="J251">
            <v>103.8</v>
          </cell>
          <cell r="K251">
            <v>102.6</v>
          </cell>
          <cell r="L251">
            <v>102.1</v>
          </cell>
          <cell r="M251">
            <v>99</v>
          </cell>
          <cell r="N251">
            <v>100.3</v>
          </cell>
          <cell r="O251">
            <v>103</v>
          </cell>
          <cell r="P251">
            <v>101.8</v>
          </cell>
          <cell r="Q251">
            <v>102</v>
          </cell>
          <cell r="S251">
            <v>25010</v>
          </cell>
        </row>
        <row r="252">
          <cell r="A252">
            <v>251</v>
          </cell>
          <cell r="B252">
            <v>232</v>
          </cell>
          <cell r="C252">
            <v>540121100</v>
          </cell>
          <cell r="D252" t="str">
            <v>230</v>
          </cell>
          <cell r="E252" t="str">
            <v>Kaffee-, Tafel- o. a. Service aus Porzellan</v>
          </cell>
          <cell r="F252">
            <v>101.6</v>
          </cell>
          <cell r="G252">
            <v>102</v>
          </cell>
          <cell r="H252">
            <v>102.7</v>
          </cell>
          <cell r="I252">
            <v>102</v>
          </cell>
          <cell r="J252">
            <v>102.6</v>
          </cell>
          <cell r="K252">
            <v>102.6</v>
          </cell>
          <cell r="L252">
            <v>101.8</v>
          </cell>
          <cell r="M252">
            <v>100.3</v>
          </cell>
          <cell r="N252">
            <v>100.5</v>
          </cell>
          <cell r="O252">
            <v>100.5</v>
          </cell>
          <cell r="P252">
            <v>100.5</v>
          </cell>
          <cell r="Q252">
            <v>100.5</v>
          </cell>
          <cell r="S252">
            <v>25110</v>
          </cell>
        </row>
        <row r="253">
          <cell r="A253">
            <v>252</v>
          </cell>
          <cell r="B253">
            <v>234</v>
          </cell>
          <cell r="C253">
            <v>540131100</v>
          </cell>
          <cell r="D253" t="str">
            <v>231</v>
          </cell>
          <cell r="E253" t="str">
            <v>Auflaufform aus Glas o. feinkeramischen Stoffen</v>
          </cell>
          <cell r="F253">
            <v>97.8</v>
          </cell>
          <cell r="G253">
            <v>99.6</v>
          </cell>
          <cell r="H253">
            <v>100.3</v>
          </cell>
          <cell r="I253">
            <v>100.4</v>
          </cell>
          <cell r="J253">
            <v>100.4</v>
          </cell>
          <cell r="K253">
            <v>99.9</v>
          </cell>
          <cell r="L253">
            <v>99.9</v>
          </cell>
          <cell r="M253">
            <v>100.1</v>
          </cell>
          <cell r="N253">
            <v>98.7</v>
          </cell>
          <cell r="O253">
            <v>99.9</v>
          </cell>
          <cell r="P253">
            <v>97.7</v>
          </cell>
          <cell r="Q253">
            <v>98</v>
          </cell>
          <cell r="S253">
            <v>25210</v>
          </cell>
        </row>
        <row r="254">
          <cell r="A254">
            <v>253</v>
          </cell>
          <cell r="B254">
            <v>235</v>
          </cell>
          <cell r="C254">
            <v>540373100</v>
          </cell>
          <cell r="D254" t="str">
            <v>232</v>
          </cell>
          <cell r="E254" t="str">
            <v>Babyflasche aus Kunststoff o. Glas</v>
          </cell>
          <cell r="F254">
            <v>96.7</v>
          </cell>
          <cell r="G254">
            <v>98.2</v>
          </cell>
          <cell r="H254">
            <v>97.9</v>
          </cell>
          <cell r="I254">
            <v>97.9</v>
          </cell>
          <cell r="J254">
            <v>97.9</v>
          </cell>
          <cell r="K254">
            <v>97.9</v>
          </cell>
          <cell r="L254">
            <v>97.9</v>
          </cell>
          <cell r="M254">
            <v>97.9</v>
          </cell>
          <cell r="N254">
            <v>97.9</v>
          </cell>
          <cell r="O254">
            <v>97.9</v>
          </cell>
          <cell r="P254">
            <v>98.5</v>
          </cell>
          <cell r="Q254">
            <v>98.5</v>
          </cell>
          <cell r="S254">
            <v>25310</v>
          </cell>
        </row>
        <row r="255">
          <cell r="A255">
            <v>254</v>
          </cell>
          <cell r="B255">
            <v>236</v>
          </cell>
          <cell r="C255">
            <v>540111100</v>
          </cell>
          <cell r="D255" t="str">
            <v>233</v>
          </cell>
          <cell r="E255" t="str">
            <v>Wasser-, Wein- o. Biergläser</v>
          </cell>
          <cell r="F255">
            <v>105.9</v>
          </cell>
          <cell r="G255">
            <v>106.4</v>
          </cell>
          <cell r="H255">
            <v>106.9</v>
          </cell>
          <cell r="I255">
            <v>107.3</v>
          </cell>
          <cell r="J255">
            <v>106.4</v>
          </cell>
          <cell r="K255">
            <v>106.4</v>
          </cell>
          <cell r="L255">
            <v>106.4</v>
          </cell>
          <cell r="M255">
            <v>106.4</v>
          </cell>
          <cell r="N255">
            <v>106.4</v>
          </cell>
          <cell r="O255">
            <v>106.4</v>
          </cell>
          <cell r="P255">
            <v>106.4</v>
          </cell>
          <cell r="Q255">
            <v>105.4</v>
          </cell>
          <cell r="S255">
            <v>25410</v>
          </cell>
        </row>
        <row r="256">
          <cell r="A256">
            <v>255</v>
          </cell>
          <cell r="B256">
            <v>237</v>
          </cell>
          <cell r="C256">
            <v>540330300</v>
          </cell>
          <cell r="D256" t="str">
            <v>234</v>
          </cell>
          <cell r="E256" t="str">
            <v>Tafelgeschirr aus Metall, Kunststoff, Holz</v>
          </cell>
          <cell r="F256">
            <v>107</v>
          </cell>
          <cell r="G256">
            <v>107.5</v>
          </cell>
          <cell r="H256">
            <v>107.5</v>
          </cell>
          <cell r="I256">
            <v>105.7</v>
          </cell>
          <cell r="J256">
            <v>105.7</v>
          </cell>
          <cell r="K256">
            <v>105.7</v>
          </cell>
          <cell r="L256">
            <v>104.6</v>
          </cell>
          <cell r="M256">
            <v>103.9</v>
          </cell>
          <cell r="N256">
            <v>103.9</v>
          </cell>
          <cell r="O256">
            <v>103.9</v>
          </cell>
          <cell r="P256">
            <v>103.9</v>
          </cell>
          <cell r="Q256">
            <v>103.9</v>
          </cell>
          <cell r="S256">
            <v>25510</v>
          </cell>
        </row>
        <row r="257">
          <cell r="A257">
            <v>256</v>
          </cell>
          <cell r="B257">
            <v>239</v>
          </cell>
          <cell r="C257">
            <v>540351200</v>
          </cell>
          <cell r="D257" t="str">
            <v>235</v>
          </cell>
          <cell r="E257" t="str">
            <v>Wäschekorb o. Klappbox aus Kunststoff</v>
          </cell>
          <cell r="F257">
            <v>104.8</v>
          </cell>
          <cell r="G257">
            <v>104.8</v>
          </cell>
          <cell r="H257">
            <v>105.1</v>
          </cell>
          <cell r="I257">
            <v>105.5</v>
          </cell>
          <cell r="J257">
            <v>105.4</v>
          </cell>
          <cell r="K257">
            <v>105.4</v>
          </cell>
          <cell r="L257">
            <v>106.4</v>
          </cell>
          <cell r="M257">
            <v>106.4</v>
          </cell>
          <cell r="N257">
            <v>106.4</v>
          </cell>
          <cell r="O257">
            <v>106.4</v>
          </cell>
          <cell r="P257">
            <v>103.5</v>
          </cell>
          <cell r="Q257">
            <v>103.5</v>
          </cell>
          <cell r="S257">
            <v>25610</v>
          </cell>
        </row>
        <row r="258">
          <cell r="A258">
            <v>257</v>
          </cell>
          <cell r="B258">
            <v>240</v>
          </cell>
          <cell r="C258">
            <v>540230100</v>
          </cell>
          <cell r="D258" t="str">
            <v>236</v>
          </cell>
          <cell r="E258" t="str">
            <v>Essbesteck aus Edelstahl</v>
          </cell>
          <cell r="F258">
            <v>104</v>
          </cell>
          <cell r="G258">
            <v>103.3</v>
          </cell>
          <cell r="H258">
            <v>101.1</v>
          </cell>
          <cell r="I258">
            <v>101.5</v>
          </cell>
          <cell r="J258">
            <v>100.7</v>
          </cell>
          <cell r="K258">
            <v>99.8</v>
          </cell>
          <cell r="L258">
            <v>99.8</v>
          </cell>
          <cell r="M258">
            <v>101.8</v>
          </cell>
          <cell r="N258">
            <v>100</v>
          </cell>
          <cell r="O258">
            <v>101</v>
          </cell>
          <cell r="P258">
            <v>101.9</v>
          </cell>
          <cell r="Q258">
            <v>101.9</v>
          </cell>
          <cell r="S258">
            <v>25710</v>
          </cell>
        </row>
        <row r="259">
          <cell r="A259">
            <v>258</v>
          </cell>
          <cell r="B259">
            <v>241</v>
          </cell>
          <cell r="C259">
            <v>540250100</v>
          </cell>
          <cell r="D259" t="str">
            <v>237</v>
          </cell>
          <cell r="E259" t="str">
            <v>Küchenmesser o. -schere, auch Geflügelschere</v>
          </cell>
          <cell r="F259">
            <v>109.6</v>
          </cell>
          <cell r="G259">
            <v>110</v>
          </cell>
          <cell r="H259">
            <v>109.5</v>
          </cell>
          <cell r="I259">
            <v>109.2</v>
          </cell>
          <cell r="J259">
            <v>108.7</v>
          </cell>
          <cell r="K259">
            <v>107.8</v>
          </cell>
          <cell r="L259">
            <v>108.2</v>
          </cell>
          <cell r="M259">
            <v>106.2</v>
          </cell>
          <cell r="N259">
            <v>106.6</v>
          </cell>
          <cell r="O259">
            <v>108.1</v>
          </cell>
          <cell r="P259">
            <v>107.9</v>
          </cell>
          <cell r="Q259">
            <v>107.2</v>
          </cell>
          <cell r="S259">
            <v>25810</v>
          </cell>
        </row>
        <row r="260">
          <cell r="A260">
            <v>259</v>
          </cell>
          <cell r="B260">
            <v>242</v>
          </cell>
          <cell r="C260">
            <v>540325200</v>
          </cell>
          <cell r="D260" t="str">
            <v>238</v>
          </cell>
          <cell r="E260" t="str">
            <v>Kochtopf mit Deckel</v>
          </cell>
          <cell r="F260">
            <v>101</v>
          </cell>
          <cell r="G260">
            <v>101</v>
          </cell>
          <cell r="H260">
            <v>101.1</v>
          </cell>
          <cell r="I260">
            <v>101.3</v>
          </cell>
          <cell r="J260">
            <v>101.3</v>
          </cell>
          <cell r="K260">
            <v>101.3</v>
          </cell>
          <cell r="L260">
            <v>98.6</v>
          </cell>
          <cell r="M260">
            <v>98.6</v>
          </cell>
          <cell r="N260">
            <v>99.2</v>
          </cell>
          <cell r="O260">
            <v>100.1</v>
          </cell>
          <cell r="P260">
            <v>100.1</v>
          </cell>
          <cell r="Q260">
            <v>100.1</v>
          </cell>
          <cell r="S260">
            <v>25910</v>
          </cell>
        </row>
        <row r="261">
          <cell r="A261">
            <v>260</v>
          </cell>
          <cell r="B261">
            <v>243</v>
          </cell>
          <cell r="C261">
            <v>540321100</v>
          </cell>
          <cell r="D261" t="str">
            <v>239</v>
          </cell>
          <cell r="E261" t="str">
            <v>Bratpfanne o. Kasserolle</v>
          </cell>
          <cell r="F261">
            <v>101.1</v>
          </cell>
          <cell r="G261">
            <v>102.1</v>
          </cell>
          <cell r="H261">
            <v>101.8</v>
          </cell>
          <cell r="I261">
            <v>101.8</v>
          </cell>
          <cell r="J261">
            <v>101.6</v>
          </cell>
          <cell r="K261">
            <v>101.6</v>
          </cell>
          <cell r="L261">
            <v>101.1</v>
          </cell>
          <cell r="M261">
            <v>101.1</v>
          </cell>
          <cell r="N261">
            <v>100.8</v>
          </cell>
          <cell r="O261">
            <v>100.9</v>
          </cell>
          <cell r="P261">
            <v>100.9</v>
          </cell>
          <cell r="Q261">
            <v>100.9</v>
          </cell>
          <cell r="S261">
            <v>26010</v>
          </cell>
        </row>
        <row r="262">
          <cell r="A262">
            <v>261</v>
          </cell>
          <cell r="B262">
            <v>244</v>
          </cell>
          <cell r="C262">
            <v>540310100</v>
          </cell>
          <cell r="D262" t="str">
            <v>240</v>
          </cell>
          <cell r="E262" t="str">
            <v>Küchenwaage</v>
          </cell>
          <cell r="F262">
            <v>100.4</v>
          </cell>
          <cell r="G262">
            <v>101</v>
          </cell>
          <cell r="H262">
            <v>101.4</v>
          </cell>
          <cell r="I262">
            <v>99.1</v>
          </cell>
          <cell r="J262">
            <v>99.1</v>
          </cell>
          <cell r="K262">
            <v>99.1</v>
          </cell>
          <cell r="L262">
            <v>97.9</v>
          </cell>
          <cell r="M262">
            <v>96.8</v>
          </cell>
          <cell r="N262">
            <v>96.9</v>
          </cell>
          <cell r="O262">
            <v>91.6</v>
          </cell>
          <cell r="P262">
            <v>91.3</v>
          </cell>
          <cell r="Q262">
            <v>91.3</v>
          </cell>
          <cell r="S262">
            <v>26110</v>
          </cell>
        </row>
        <row r="263">
          <cell r="A263">
            <v>262</v>
          </cell>
          <cell r="B263">
            <v>245</v>
          </cell>
          <cell r="C263">
            <v>552020100</v>
          </cell>
          <cell r="D263" t="str">
            <v>241</v>
          </cell>
          <cell r="E263" t="str">
            <v>Werkzeug (ohne Elektrowerkzeugu. Malerzubehör)</v>
          </cell>
          <cell r="F263">
            <v>105.3</v>
          </cell>
          <cell r="G263">
            <v>105.3</v>
          </cell>
          <cell r="H263">
            <v>105.3</v>
          </cell>
          <cell r="I263">
            <v>105.7</v>
          </cell>
          <cell r="J263">
            <v>107.3</v>
          </cell>
          <cell r="K263">
            <v>107.3</v>
          </cell>
          <cell r="L263">
            <v>106.9</v>
          </cell>
          <cell r="M263">
            <v>106.9</v>
          </cell>
          <cell r="N263">
            <v>106.9</v>
          </cell>
          <cell r="O263">
            <v>106.9</v>
          </cell>
          <cell r="P263">
            <v>106.9</v>
          </cell>
          <cell r="Q263">
            <v>106.9</v>
          </cell>
          <cell r="S263">
            <v>26210</v>
          </cell>
        </row>
        <row r="264">
          <cell r="A264">
            <v>263</v>
          </cell>
          <cell r="B264">
            <v>916</v>
          </cell>
          <cell r="C264">
            <v>552020300</v>
          </cell>
          <cell r="D264" t="str">
            <v>242</v>
          </cell>
          <cell r="E264" t="str">
            <v>Fuchsschwanz</v>
          </cell>
          <cell r="F264">
            <v>109.8</v>
          </cell>
          <cell r="G264">
            <v>109.8</v>
          </cell>
          <cell r="H264">
            <v>109.8</v>
          </cell>
          <cell r="I264">
            <v>110.1</v>
          </cell>
          <cell r="J264">
            <v>111</v>
          </cell>
          <cell r="K264">
            <v>111</v>
          </cell>
          <cell r="L264">
            <v>110.2</v>
          </cell>
          <cell r="M264">
            <v>110.2</v>
          </cell>
          <cell r="N264">
            <v>107.9</v>
          </cell>
          <cell r="O264">
            <v>110.7</v>
          </cell>
          <cell r="P264">
            <v>111</v>
          </cell>
          <cell r="Q264">
            <v>111</v>
          </cell>
          <cell r="S264">
            <v>26310</v>
          </cell>
        </row>
        <row r="265">
          <cell r="A265">
            <v>264</v>
          </cell>
          <cell r="B265">
            <v>246</v>
          </cell>
          <cell r="C265">
            <v>551050100</v>
          </cell>
          <cell r="D265" t="str">
            <v>243</v>
          </cell>
          <cell r="E265" t="str">
            <v>Schlagbohrer</v>
          </cell>
          <cell r="F265">
            <v>96.8</v>
          </cell>
          <cell r="G265">
            <v>95.9</v>
          </cell>
          <cell r="H265">
            <v>95.9</v>
          </cell>
          <cell r="I265">
            <v>96.6</v>
          </cell>
          <cell r="J265">
            <v>97.2</v>
          </cell>
          <cell r="K265">
            <v>97.2</v>
          </cell>
          <cell r="L265">
            <v>96.3</v>
          </cell>
          <cell r="M265">
            <v>95.4</v>
          </cell>
          <cell r="N265">
            <v>93.6</v>
          </cell>
          <cell r="O265">
            <v>94</v>
          </cell>
          <cell r="P265">
            <v>94</v>
          </cell>
          <cell r="Q265">
            <v>94</v>
          </cell>
          <cell r="S265">
            <v>26410</v>
          </cell>
        </row>
        <row r="266">
          <cell r="A266">
            <v>265</v>
          </cell>
          <cell r="B266">
            <v>247</v>
          </cell>
          <cell r="C266">
            <v>551050200</v>
          </cell>
          <cell r="D266" t="str">
            <v>244</v>
          </cell>
          <cell r="E266" t="str">
            <v>Akkuschrauber</v>
          </cell>
          <cell r="F266">
            <v>99.6</v>
          </cell>
          <cell r="G266">
            <v>100.5</v>
          </cell>
          <cell r="H266">
            <v>100.5</v>
          </cell>
          <cell r="I266">
            <v>101.1</v>
          </cell>
          <cell r="J266">
            <v>100.5</v>
          </cell>
          <cell r="K266">
            <v>100.5</v>
          </cell>
          <cell r="L266">
            <v>99.8</v>
          </cell>
          <cell r="M266">
            <v>98.9</v>
          </cell>
          <cell r="N266">
            <v>97</v>
          </cell>
          <cell r="O266">
            <v>97.1</v>
          </cell>
          <cell r="P266">
            <v>97.2</v>
          </cell>
          <cell r="Q266">
            <v>96.9</v>
          </cell>
          <cell r="S266">
            <v>26510</v>
          </cell>
        </row>
        <row r="267">
          <cell r="A267">
            <v>266</v>
          </cell>
          <cell r="B267">
            <v>248</v>
          </cell>
          <cell r="C267">
            <v>552031300</v>
          </cell>
          <cell r="D267" t="str">
            <v>245</v>
          </cell>
          <cell r="E267" t="str">
            <v>Vorhänge- o. Kofferschloss</v>
          </cell>
          <cell r="F267">
            <v>103.7</v>
          </cell>
          <cell r="G267">
            <v>103.7</v>
          </cell>
          <cell r="H267">
            <v>103.7</v>
          </cell>
          <cell r="I267">
            <v>104</v>
          </cell>
          <cell r="J267">
            <v>105.3</v>
          </cell>
          <cell r="K267">
            <v>105.3</v>
          </cell>
          <cell r="L267">
            <v>105.7</v>
          </cell>
          <cell r="M267">
            <v>106.4</v>
          </cell>
          <cell r="N267">
            <v>106.4</v>
          </cell>
          <cell r="O267">
            <v>106.8</v>
          </cell>
          <cell r="P267">
            <v>107</v>
          </cell>
          <cell r="Q267">
            <v>107</v>
          </cell>
          <cell r="S267">
            <v>26610</v>
          </cell>
        </row>
        <row r="268">
          <cell r="A268">
            <v>267</v>
          </cell>
          <cell r="B268">
            <v>249</v>
          </cell>
          <cell r="C268">
            <v>552031200</v>
          </cell>
          <cell r="D268" t="str">
            <v>246</v>
          </cell>
          <cell r="E268" t="str">
            <v>Drückergarnitur o. a. Metallware</v>
          </cell>
          <cell r="F268">
            <v>103.8</v>
          </cell>
          <cell r="G268">
            <v>103.8</v>
          </cell>
          <cell r="H268">
            <v>103.8</v>
          </cell>
          <cell r="I268">
            <v>104</v>
          </cell>
          <cell r="J268">
            <v>102.8</v>
          </cell>
          <cell r="K268">
            <v>102.8</v>
          </cell>
          <cell r="L268">
            <v>101.1</v>
          </cell>
          <cell r="M268">
            <v>101.1</v>
          </cell>
          <cell r="N268">
            <v>101.1</v>
          </cell>
          <cell r="O268">
            <v>101.3</v>
          </cell>
          <cell r="P268">
            <v>101.3</v>
          </cell>
          <cell r="Q268">
            <v>101.5</v>
          </cell>
          <cell r="S268">
            <v>26710</v>
          </cell>
        </row>
        <row r="269">
          <cell r="A269">
            <v>268</v>
          </cell>
          <cell r="B269">
            <v>250</v>
          </cell>
          <cell r="C269">
            <v>551010100</v>
          </cell>
          <cell r="D269" t="str">
            <v>247</v>
          </cell>
          <cell r="E269" t="str">
            <v>Motor-Rasenmäher</v>
          </cell>
          <cell r="F269">
            <v>98.7</v>
          </cell>
          <cell r="G269">
            <v>99</v>
          </cell>
          <cell r="H269">
            <v>99.2</v>
          </cell>
          <cell r="I269">
            <v>99.6</v>
          </cell>
          <cell r="J269">
            <v>99.6</v>
          </cell>
          <cell r="K269">
            <v>99.9</v>
          </cell>
          <cell r="L269">
            <v>100.9</v>
          </cell>
          <cell r="M269">
            <v>100.9</v>
          </cell>
          <cell r="N269">
            <v>104.7</v>
          </cell>
          <cell r="O269">
            <v>107.9</v>
          </cell>
          <cell r="P269">
            <v>107.9</v>
          </cell>
          <cell r="Q269">
            <v>107.9</v>
          </cell>
          <cell r="S269">
            <v>26810</v>
          </cell>
        </row>
        <row r="270">
          <cell r="A270">
            <v>269</v>
          </cell>
          <cell r="B270">
            <v>251</v>
          </cell>
          <cell r="C270">
            <v>552010200</v>
          </cell>
          <cell r="D270" t="str">
            <v>248</v>
          </cell>
          <cell r="E270" t="str">
            <v>Gartenschere, Spaten o. Astschere</v>
          </cell>
          <cell r="F270">
            <v>114.1</v>
          </cell>
          <cell r="G270">
            <v>113.2</v>
          </cell>
          <cell r="H270">
            <v>113.2</v>
          </cell>
          <cell r="I270">
            <v>113.8</v>
          </cell>
          <cell r="J270">
            <v>114.4</v>
          </cell>
          <cell r="K270">
            <v>114.5</v>
          </cell>
          <cell r="L270">
            <v>112.1</v>
          </cell>
          <cell r="M270">
            <v>112.1</v>
          </cell>
          <cell r="N270">
            <v>112.1</v>
          </cell>
          <cell r="O270">
            <v>112.1</v>
          </cell>
          <cell r="P270">
            <v>112.1</v>
          </cell>
          <cell r="Q270">
            <v>112.1</v>
          </cell>
          <cell r="S270">
            <v>26910</v>
          </cell>
        </row>
        <row r="271">
          <cell r="A271">
            <v>270</v>
          </cell>
          <cell r="B271">
            <v>252</v>
          </cell>
          <cell r="C271">
            <v>561231100</v>
          </cell>
          <cell r="D271" t="str">
            <v>249</v>
          </cell>
          <cell r="E271" t="str">
            <v>Nägel, Schrauben, Muttern, Dübel o. a.</v>
          </cell>
          <cell r="F271">
            <v>104.6</v>
          </cell>
          <cell r="G271">
            <v>105.3</v>
          </cell>
          <cell r="H271">
            <v>104.6</v>
          </cell>
          <cell r="I271">
            <v>104.6</v>
          </cell>
          <cell r="J271">
            <v>104.6</v>
          </cell>
          <cell r="K271">
            <v>104.6</v>
          </cell>
          <cell r="L271">
            <v>104.1</v>
          </cell>
          <cell r="M271">
            <v>103.5</v>
          </cell>
          <cell r="N271">
            <v>103.5</v>
          </cell>
          <cell r="O271">
            <v>104.6</v>
          </cell>
          <cell r="P271">
            <v>104.6</v>
          </cell>
          <cell r="Q271">
            <v>106.6</v>
          </cell>
          <cell r="S271">
            <v>27010</v>
          </cell>
        </row>
        <row r="272">
          <cell r="A272">
            <v>271</v>
          </cell>
          <cell r="B272">
            <v>917</v>
          </cell>
          <cell r="C272">
            <v>561231200</v>
          </cell>
          <cell r="D272" t="str">
            <v>250</v>
          </cell>
          <cell r="E272" t="str">
            <v>Mehrzweckschrauben</v>
          </cell>
          <cell r="F272">
            <v>101.7</v>
          </cell>
          <cell r="G272">
            <v>101.9</v>
          </cell>
          <cell r="H272">
            <v>101.9</v>
          </cell>
          <cell r="I272">
            <v>102.1</v>
          </cell>
          <cell r="J272">
            <v>102.3</v>
          </cell>
          <cell r="K272">
            <v>102.3</v>
          </cell>
          <cell r="L272">
            <v>101.9</v>
          </cell>
          <cell r="M272">
            <v>101.9</v>
          </cell>
          <cell r="N272">
            <v>99.1</v>
          </cell>
          <cell r="O272">
            <v>103.9</v>
          </cell>
          <cell r="P272">
            <v>103</v>
          </cell>
          <cell r="Q272">
            <v>102.2</v>
          </cell>
          <cell r="S272">
            <v>27110</v>
          </cell>
        </row>
        <row r="273">
          <cell r="A273">
            <v>272</v>
          </cell>
          <cell r="B273">
            <v>253</v>
          </cell>
          <cell r="C273">
            <v>1213013100</v>
          </cell>
          <cell r="D273" t="str">
            <v>251</v>
          </cell>
          <cell r="E273" t="str">
            <v>Personenwaage</v>
          </cell>
          <cell r="F273">
            <v>99.1</v>
          </cell>
          <cell r="G273">
            <v>98.4</v>
          </cell>
          <cell r="H273">
            <v>98.3</v>
          </cell>
          <cell r="I273">
            <v>94.6</v>
          </cell>
          <cell r="J273">
            <v>95.4</v>
          </cell>
          <cell r="K273">
            <v>95.4</v>
          </cell>
          <cell r="L273">
            <v>97</v>
          </cell>
          <cell r="M273">
            <v>97</v>
          </cell>
          <cell r="N273">
            <v>97</v>
          </cell>
          <cell r="O273">
            <v>98.1</v>
          </cell>
          <cell r="P273">
            <v>98.1</v>
          </cell>
          <cell r="Q273">
            <v>98.1</v>
          </cell>
          <cell r="S273">
            <v>27210</v>
          </cell>
        </row>
        <row r="274">
          <cell r="A274">
            <v>273</v>
          </cell>
          <cell r="B274">
            <v>254</v>
          </cell>
          <cell r="C274">
            <v>1231053100</v>
          </cell>
          <cell r="D274" t="str">
            <v>252</v>
          </cell>
          <cell r="E274" t="str">
            <v>Damen-Armbanduhr</v>
          </cell>
          <cell r="F274">
            <v>98.9</v>
          </cell>
          <cell r="G274">
            <v>98.9</v>
          </cell>
          <cell r="H274">
            <v>98.9</v>
          </cell>
          <cell r="I274">
            <v>98.9</v>
          </cell>
          <cell r="J274">
            <v>98.9</v>
          </cell>
          <cell r="K274">
            <v>98.9</v>
          </cell>
          <cell r="L274">
            <v>99</v>
          </cell>
          <cell r="M274">
            <v>97.7</v>
          </cell>
          <cell r="N274">
            <v>97.7</v>
          </cell>
          <cell r="O274">
            <v>97.7</v>
          </cell>
          <cell r="P274">
            <v>97.7</v>
          </cell>
          <cell r="Q274">
            <v>97.7</v>
          </cell>
          <cell r="S274">
            <v>27310</v>
          </cell>
        </row>
        <row r="275">
          <cell r="A275">
            <v>274</v>
          </cell>
          <cell r="B275">
            <v>255</v>
          </cell>
          <cell r="C275">
            <v>1231053200</v>
          </cell>
          <cell r="D275" t="str">
            <v>253</v>
          </cell>
          <cell r="E275" t="str">
            <v>Herren-Armband- o. Taschenuhr</v>
          </cell>
          <cell r="F275">
            <v>104.2</v>
          </cell>
          <cell r="G275">
            <v>104.2</v>
          </cell>
          <cell r="H275">
            <v>104.2</v>
          </cell>
          <cell r="I275">
            <v>104.1</v>
          </cell>
          <cell r="J275">
            <v>104.1</v>
          </cell>
          <cell r="K275">
            <v>104.1</v>
          </cell>
          <cell r="L275">
            <v>107.5</v>
          </cell>
          <cell r="M275">
            <v>104</v>
          </cell>
          <cell r="N275">
            <v>104</v>
          </cell>
          <cell r="O275">
            <v>104</v>
          </cell>
          <cell r="P275">
            <v>104.8</v>
          </cell>
          <cell r="Q275">
            <v>104.8</v>
          </cell>
          <cell r="S275">
            <v>27410</v>
          </cell>
        </row>
        <row r="276">
          <cell r="A276">
            <v>275</v>
          </cell>
          <cell r="B276">
            <v>256</v>
          </cell>
          <cell r="C276">
            <v>1231070100</v>
          </cell>
          <cell r="D276" t="str">
            <v>254</v>
          </cell>
          <cell r="E276" t="str">
            <v>Funkwecker o. a. Uhr</v>
          </cell>
          <cell r="F276">
            <v>103.6</v>
          </cell>
          <cell r="G276">
            <v>103.6</v>
          </cell>
          <cell r="H276">
            <v>103.6</v>
          </cell>
          <cell r="I276">
            <v>103.8</v>
          </cell>
          <cell r="J276">
            <v>102.8</v>
          </cell>
          <cell r="K276">
            <v>102.8</v>
          </cell>
          <cell r="L276">
            <v>103</v>
          </cell>
          <cell r="M276">
            <v>101.7</v>
          </cell>
          <cell r="N276">
            <v>101.7</v>
          </cell>
          <cell r="O276">
            <v>97.8</v>
          </cell>
          <cell r="P276">
            <v>97.8</v>
          </cell>
          <cell r="Q276">
            <v>97.8</v>
          </cell>
          <cell r="S276">
            <v>27510</v>
          </cell>
        </row>
        <row r="277">
          <cell r="A277">
            <v>276</v>
          </cell>
          <cell r="B277">
            <v>257</v>
          </cell>
          <cell r="C277">
            <v>1231011100</v>
          </cell>
          <cell r="D277" t="str">
            <v>255</v>
          </cell>
          <cell r="E277" t="str">
            <v>Schmuck aus Edelmetall</v>
          </cell>
          <cell r="F277">
            <v>103.1</v>
          </cell>
          <cell r="G277">
            <v>103.1</v>
          </cell>
          <cell r="H277">
            <v>103.1</v>
          </cell>
          <cell r="I277">
            <v>103.1</v>
          </cell>
          <cell r="J277">
            <v>103.1</v>
          </cell>
          <cell r="K277">
            <v>103.1</v>
          </cell>
          <cell r="L277">
            <v>104.4</v>
          </cell>
          <cell r="M277">
            <v>103.2</v>
          </cell>
          <cell r="N277">
            <v>103.6</v>
          </cell>
          <cell r="O277">
            <v>103.6</v>
          </cell>
          <cell r="P277">
            <v>103.6</v>
          </cell>
          <cell r="Q277">
            <v>103.2</v>
          </cell>
          <cell r="S277">
            <v>27610</v>
          </cell>
        </row>
        <row r="278">
          <cell r="A278">
            <v>277</v>
          </cell>
          <cell r="B278">
            <v>918</v>
          </cell>
          <cell r="C278">
            <v>1231011200</v>
          </cell>
          <cell r="D278" t="str">
            <v>256</v>
          </cell>
          <cell r="E278" t="str">
            <v>Diamantring</v>
          </cell>
          <cell r="F278">
            <v>95.1</v>
          </cell>
          <cell r="G278">
            <v>95.1</v>
          </cell>
          <cell r="H278">
            <v>95.1</v>
          </cell>
          <cell r="I278">
            <v>95.3</v>
          </cell>
          <cell r="J278">
            <v>95.8</v>
          </cell>
          <cell r="K278">
            <v>95.8</v>
          </cell>
          <cell r="L278">
            <v>96.3</v>
          </cell>
          <cell r="M278">
            <v>92.7</v>
          </cell>
          <cell r="N278">
            <v>92.7</v>
          </cell>
          <cell r="O278">
            <v>92.7</v>
          </cell>
          <cell r="P278">
            <v>93.1</v>
          </cell>
          <cell r="Q278">
            <v>93.1</v>
          </cell>
          <cell r="S278">
            <v>27710</v>
          </cell>
        </row>
        <row r="279">
          <cell r="A279">
            <v>278</v>
          </cell>
          <cell r="B279">
            <v>919</v>
          </cell>
          <cell r="C279">
            <v>1231011400</v>
          </cell>
          <cell r="D279" t="str">
            <v>257</v>
          </cell>
          <cell r="E279" t="str">
            <v>Silberkette</v>
          </cell>
          <cell r="F279">
            <v>91.9</v>
          </cell>
          <cell r="G279">
            <v>91.9</v>
          </cell>
          <cell r="H279">
            <v>91.9</v>
          </cell>
          <cell r="I279">
            <v>92.5</v>
          </cell>
          <cell r="J279">
            <v>92.5</v>
          </cell>
          <cell r="K279">
            <v>92.5</v>
          </cell>
          <cell r="L279">
            <v>92.5</v>
          </cell>
          <cell r="M279">
            <v>92.5</v>
          </cell>
          <cell r="N279">
            <v>92.5</v>
          </cell>
          <cell r="O279">
            <v>92.5</v>
          </cell>
          <cell r="P279">
            <v>92.5</v>
          </cell>
          <cell r="Q279">
            <v>91.7</v>
          </cell>
          <cell r="S279">
            <v>27810</v>
          </cell>
        </row>
        <row r="280">
          <cell r="A280">
            <v>279</v>
          </cell>
          <cell r="B280">
            <v>920</v>
          </cell>
          <cell r="C280">
            <v>531411100</v>
          </cell>
          <cell r="D280" t="str">
            <v>258</v>
          </cell>
          <cell r="E280" t="str">
            <v>Heizlüfter</v>
          </cell>
          <cell r="F280">
            <v>97.5</v>
          </cell>
          <cell r="G280">
            <v>97.4</v>
          </cell>
          <cell r="H280">
            <v>97.7</v>
          </cell>
          <cell r="I280">
            <v>97.7</v>
          </cell>
          <cell r="J280">
            <v>96.3</v>
          </cell>
          <cell r="K280">
            <v>96.3</v>
          </cell>
          <cell r="L280">
            <v>96.6</v>
          </cell>
          <cell r="M280">
            <v>96</v>
          </cell>
          <cell r="N280">
            <v>95.5</v>
          </cell>
          <cell r="O280">
            <v>95.4</v>
          </cell>
          <cell r="P280">
            <v>94.2</v>
          </cell>
          <cell r="Q280">
            <v>94.6</v>
          </cell>
          <cell r="S280">
            <v>27910</v>
          </cell>
        </row>
        <row r="281">
          <cell r="A281">
            <v>280</v>
          </cell>
          <cell r="B281">
            <v>258</v>
          </cell>
          <cell r="C281">
            <v>531310100</v>
          </cell>
          <cell r="D281" t="str">
            <v>259</v>
          </cell>
          <cell r="E281" t="str">
            <v>Herd mit Backofen</v>
          </cell>
          <cell r="F281">
            <v>97.8</v>
          </cell>
          <cell r="G281">
            <v>96.8</v>
          </cell>
          <cell r="H281">
            <v>97.6</v>
          </cell>
          <cell r="I281">
            <v>97.7</v>
          </cell>
          <cell r="J281">
            <v>97.7</v>
          </cell>
          <cell r="K281">
            <v>97.2</v>
          </cell>
          <cell r="L281">
            <v>96</v>
          </cell>
          <cell r="M281">
            <v>95.9</v>
          </cell>
          <cell r="N281">
            <v>98.6</v>
          </cell>
          <cell r="O281">
            <v>96.6</v>
          </cell>
          <cell r="P281">
            <v>95.5</v>
          </cell>
          <cell r="Q281">
            <v>96.2</v>
          </cell>
          <cell r="S281">
            <v>28010</v>
          </cell>
        </row>
        <row r="282">
          <cell r="A282">
            <v>281</v>
          </cell>
          <cell r="B282">
            <v>260</v>
          </cell>
          <cell r="C282">
            <v>531320100</v>
          </cell>
          <cell r="D282" t="str">
            <v>260</v>
          </cell>
          <cell r="E282" t="str">
            <v>Mikrowellenherd</v>
          </cell>
          <cell r="F282">
            <v>97.4</v>
          </cell>
          <cell r="G282">
            <v>95.3</v>
          </cell>
          <cell r="H282">
            <v>95.3</v>
          </cell>
          <cell r="I282">
            <v>97.1</v>
          </cell>
          <cell r="J282">
            <v>95.8</v>
          </cell>
          <cell r="K282">
            <v>95.4</v>
          </cell>
          <cell r="L282">
            <v>97.6</v>
          </cell>
          <cell r="M282">
            <v>96.5</v>
          </cell>
          <cell r="N282">
            <v>97.4</v>
          </cell>
          <cell r="O282">
            <v>95.8</v>
          </cell>
          <cell r="P282">
            <v>93.8</v>
          </cell>
          <cell r="Q282">
            <v>93.2</v>
          </cell>
          <cell r="S282">
            <v>28110</v>
          </cell>
        </row>
        <row r="283">
          <cell r="A283">
            <v>282</v>
          </cell>
          <cell r="B283">
            <v>261</v>
          </cell>
          <cell r="C283">
            <v>531270100</v>
          </cell>
          <cell r="D283" t="str">
            <v>261</v>
          </cell>
          <cell r="E283" t="str">
            <v>Geschirrspülmaschine</v>
          </cell>
          <cell r="F283">
            <v>105.2</v>
          </cell>
          <cell r="G283">
            <v>104.4</v>
          </cell>
          <cell r="H283">
            <v>103.3</v>
          </cell>
          <cell r="I283">
            <v>103.3</v>
          </cell>
          <cell r="J283">
            <v>102.3</v>
          </cell>
          <cell r="K283">
            <v>102.3</v>
          </cell>
          <cell r="L283">
            <v>101</v>
          </cell>
          <cell r="M283">
            <v>97.8</v>
          </cell>
          <cell r="N283">
            <v>101.9</v>
          </cell>
          <cell r="O283">
            <v>101.1</v>
          </cell>
          <cell r="P283">
            <v>102.4</v>
          </cell>
          <cell r="Q283">
            <v>101.6</v>
          </cell>
          <cell r="S283">
            <v>28210</v>
          </cell>
        </row>
        <row r="284">
          <cell r="A284">
            <v>283</v>
          </cell>
          <cell r="B284">
            <v>262</v>
          </cell>
          <cell r="C284">
            <v>531210100</v>
          </cell>
          <cell r="D284" t="str">
            <v>262</v>
          </cell>
          <cell r="E284" t="str">
            <v>Waschmaschine</v>
          </cell>
          <cell r="F284">
            <v>104</v>
          </cell>
          <cell r="G284">
            <v>102.6</v>
          </cell>
          <cell r="H284">
            <v>102.6</v>
          </cell>
          <cell r="I284">
            <v>101.9</v>
          </cell>
          <cell r="J284">
            <v>100.2</v>
          </cell>
          <cell r="K284">
            <v>99.7</v>
          </cell>
          <cell r="L284">
            <v>99.6</v>
          </cell>
          <cell r="M284">
            <v>94.8</v>
          </cell>
          <cell r="N284">
            <v>98.4</v>
          </cell>
          <cell r="O284">
            <v>97.6</v>
          </cell>
          <cell r="P284">
            <v>95.7</v>
          </cell>
          <cell r="Q284">
            <v>95.7</v>
          </cell>
          <cell r="S284">
            <v>28310</v>
          </cell>
        </row>
        <row r="285">
          <cell r="A285">
            <v>284</v>
          </cell>
          <cell r="B285">
            <v>263</v>
          </cell>
          <cell r="C285">
            <v>531230100</v>
          </cell>
          <cell r="D285" t="str">
            <v>263</v>
          </cell>
          <cell r="E285" t="str">
            <v>Wäschetrockner</v>
          </cell>
          <cell r="F285">
            <v>100.8</v>
          </cell>
          <cell r="G285">
            <v>99.4</v>
          </cell>
          <cell r="H285">
            <v>100.4</v>
          </cell>
          <cell r="I285">
            <v>100.6</v>
          </cell>
          <cell r="J285">
            <v>99.3</v>
          </cell>
          <cell r="K285">
            <v>99.2</v>
          </cell>
          <cell r="L285">
            <v>98.5</v>
          </cell>
          <cell r="M285">
            <v>94.6</v>
          </cell>
          <cell r="N285">
            <v>97.2</v>
          </cell>
          <cell r="O285">
            <v>94.7</v>
          </cell>
          <cell r="P285">
            <v>95.8</v>
          </cell>
          <cell r="Q285">
            <v>95.8</v>
          </cell>
          <cell r="S285">
            <v>28410</v>
          </cell>
        </row>
        <row r="286">
          <cell r="A286">
            <v>285</v>
          </cell>
          <cell r="B286">
            <v>265</v>
          </cell>
          <cell r="C286">
            <v>531110100</v>
          </cell>
          <cell r="D286" t="str">
            <v>264</v>
          </cell>
          <cell r="E286" t="str">
            <v>Kühlschrank</v>
          </cell>
          <cell r="F286">
            <v>101.8</v>
          </cell>
          <cell r="G286">
            <v>100.7</v>
          </cell>
          <cell r="H286">
            <v>99.6</v>
          </cell>
          <cell r="I286">
            <v>98</v>
          </cell>
          <cell r="J286">
            <v>99.2</v>
          </cell>
          <cell r="K286">
            <v>99.6</v>
          </cell>
          <cell r="L286">
            <v>99.1</v>
          </cell>
          <cell r="M286">
            <v>98.3</v>
          </cell>
          <cell r="N286">
            <v>99</v>
          </cell>
          <cell r="O286">
            <v>97.8</v>
          </cell>
          <cell r="P286">
            <v>97</v>
          </cell>
          <cell r="Q286">
            <v>95.6</v>
          </cell>
          <cell r="S286">
            <v>28510</v>
          </cell>
        </row>
        <row r="287">
          <cell r="A287">
            <v>286</v>
          </cell>
          <cell r="B287">
            <v>266</v>
          </cell>
          <cell r="C287">
            <v>531170100</v>
          </cell>
          <cell r="D287" t="str">
            <v>265</v>
          </cell>
          <cell r="E287" t="str">
            <v>Gefrierschrank o. -truhe</v>
          </cell>
          <cell r="F287">
            <v>102.2</v>
          </cell>
          <cell r="G287">
            <v>102.4</v>
          </cell>
          <cell r="H287">
            <v>103.1</v>
          </cell>
          <cell r="I287">
            <v>102.1</v>
          </cell>
          <cell r="J287">
            <v>101.4</v>
          </cell>
          <cell r="K287">
            <v>101</v>
          </cell>
          <cell r="L287">
            <v>98</v>
          </cell>
          <cell r="M287">
            <v>96.3</v>
          </cell>
          <cell r="N287">
            <v>94.5</v>
          </cell>
          <cell r="O287">
            <v>94.5</v>
          </cell>
          <cell r="P287">
            <v>91.3</v>
          </cell>
          <cell r="Q287">
            <v>91.3</v>
          </cell>
          <cell r="S287">
            <v>28610</v>
          </cell>
        </row>
        <row r="288">
          <cell r="A288">
            <v>287</v>
          </cell>
          <cell r="B288">
            <v>921</v>
          </cell>
          <cell r="C288">
            <v>531431100</v>
          </cell>
          <cell r="D288" t="str">
            <v>266</v>
          </cell>
          <cell r="E288" t="str">
            <v>Kochendwasser-Automat</v>
          </cell>
          <cell r="F288">
            <v>109.5</v>
          </cell>
          <cell r="G288">
            <v>109.5</v>
          </cell>
          <cell r="H288">
            <v>109.5</v>
          </cell>
          <cell r="I288">
            <v>109.5</v>
          </cell>
          <cell r="J288">
            <v>110.7</v>
          </cell>
          <cell r="K288">
            <v>110.7</v>
          </cell>
          <cell r="L288">
            <v>111.8</v>
          </cell>
          <cell r="M288">
            <v>111.8</v>
          </cell>
          <cell r="N288">
            <v>111.8</v>
          </cell>
          <cell r="O288">
            <v>111.8</v>
          </cell>
          <cell r="P288">
            <v>111.8</v>
          </cell>
          <cell r="Q288">
            <v>111.8</v>
          </cell>
          <cell r="S288">
            <v>28710</v>
          </cell>
        </row>
        <row r="289">
          <cell r="A289">
            <v>288</v>
          </cell>
          <cell r="B289">
            <v>267</v>
          </cell>
          <cell r="C289">
            <v>532020200</v>
          </cell>
          <cell r="D289" t="str">
            <v>267</v>
          </cell>
          <cell r="E289" t="str">
            <v>Heiz- und Kochgerät mit elektrischer Beheizung</v>
          </cell>
          <cell r="F289">
            <v>99.9</v>
          </cell>
          <cell r="G289">
            <v>99.9</v>
          </cell>
          <cell r="H289">
            <v>101.8</v>
          </cell>
          <cell r="I289">
            <v>103.4</v>
          </cell>
          <cell r="J289">
            <v>101.2</v>
          </cell>
          <cell r="K289">
            <v>101.2</v>
          </cell>
          <cell r="L289">
            <v>101.5</v>
          </cell>
          <cell r="M289">
            <v>101.5</v>
          </cell>
          <cell r="N289">
            <v>99.7</v>
          </cell>
          <cell r="O289">
            <v>99.7</v>
          </cell>
          <cell r="P289">
            <v>98.4</v>
          </cell>
          <cell r="Q289">
            <v>97</v>
          </cell>
          <cell r="S289">
            <v>28810</v>
          </cell>
        </row>
        <row r="290">
          <cell r="A290">
            <v>289</v>
          </cell>
          <cell r="B290">
            <v>268</v>
          </cell>
          <cell r="C290">
            <v>531510100</v>
          </cell>
          <cell r="D290" t="str">
            <v>268</v>
          </cell>
          <cell r="E290" t="str">
            <v>Boden- o. Handstaubsauger (kein Akku)</v>
          </cell>
          <cell r="F290">
            <v>92.4</v>
          </cell>
          <cell r="G290">
            <v>91.4</v>
          </cell>
          <cell r="H290">
            <v>91.1</v>
          </cell>
          <cell r="I290">
            <v>91.8</v>
          </cell>
          <cell r="J290">
            <v>91.7</v>
          </cell>
          <cell r="K290">
            <v>92.2</v>
          </cell>
          <cell r="L290">
            <v>92.7</v>
          </cell>
          <cell r="M290">
            <v>92.7</v>
          </cell>
          <cell r="N290">
            <v>92.9</v>
          </cell>
          <cell r="O290">
            <v>92.3</v>
          </cell>
          <cell r="P290">
            <v>90.5</v>
          </cell>
          <cell r="Q290">
            <v>92.2</v>
          </cell>
          <cell r="S290">
            <v>28910</v>
          </cell>
        </row>
        <row r="291">
          <cell r="A291">
            <v>290</v>
          </cell>
          <cell r="B291">
            <v>269</v>
          </cell>
          <cell r="C291">
            <v>532010100</v>
          </cell>
          <cell r="D291" t="str">
            <v>269</v>
          </cell>
          <cell r="E291" t="str">
            <v>Elektrisches Back-, Grill- und Bratgerät</v>
          </cell>
          <cell r="F291">
            <v>99.2</v>
          </cell>
          <cell r="G291">
            <v>98</v>
          </cell>
          <cell r="H291">
            <v>98.5</v>
          </cell>
          <cell r="I291">
            <v>97.7</v>
          </cell>
          <cell r="J291">
            <v>97.7</v>
          </cell>
          <cell r="K291">
            <v>95.7</v>
          </cell>
          <cell r="L291">
            <v>96</v>
          </cell>
          <cell r="M291">
            <v>96.7</v>
          </cell>
          <cell r="N291">
            <v>96.2</v>
          </cell>
          <cell r="O291">
            <v>94.6</v>
          </cell>
          <cell r="P291">
            <v>95.7</v>
          </cell>
          <cell r="Q291">
            <v>94.9</v>
          </cell>
          <cell r="S291">
            <v>29010</v>
          </cell>
        </row>
        <row r="292">
          <cell r="A292">
            <v>291</v>
          </cell>
          <cell r="B292">
            <v>270</v>
          </cell>
          <cell r="C292">
            <v>532020100</v>
          </cell>
          <cell r="D292" t="str">
            <v>270</v>
          </cell>
          <cell r="E292" t="str">
            <v>Kaffee- o. Teemaschine (keine Espressomaschine)</v>
          </cell>
          <cell r="F292">
            <v>101.2</v>
          </cell>
          <cell r="G292">
            <v>101</v>
          </cell>
          <cell r="H292">
            <v>101</v>
          </cell>
          <cell r="I292">
            <v>101</v>
          </cell>
          <cell r="J292">
            <v>101.7</v>
          </cell>
          <cell r="K292">
            <v>101.7</v>
          </cell>
          <cell r="L292">
            <v>100.2</v>
          </cell>
          <cell r="M292">
            <v>100.4</v>
          </cell>
          <cell r="N292">
            <v>100.8</v>
          </cell>
          <cell r="O292">
            <v>100.9</v>
          </cell>
          <cell r="P292">
            <v>100.3</v>
          </cell>
          <cell r="Q292">
            <v>100.3</v>
          </cell>
          <cell r="S292">
            <v>29110</v>
          </cell>
        </row>
        <row r="293">
          <cell r="A293">
            <v>292</v>
          </cell>
          <cell r="B293">
            <v>272</v>
          </cell>
          <cell r="C293">
            <v>532030100</v>
          </cell>
          <cell r="D293" t="str">
            <v>271</v>
          </cell>
          <cell r="E293" t="str">
            <v>Handmixer</v>
          </cell>
          <cell r="F293">
            <v>102.4</v>
          </cell>
          <cell r="G293">
            <v>103.3</v>
          </cell>
          <cell r="H293">
            <v>103.9</v>
          </cell>
          <cell r="I293">
            <v>107.4</v>
          </cell>
          <cell r="J293">
            <v>106.3</v>
          </cell>
          <cell r="K293">
            <v>106.3</v>
          </cell>
          <cell r="L293">
            <v>104.9</v>
          </cell>
          <cell r="M293">
            <v>104.9</v>
          </cell>
          <cell r="N293">
            <v>105.4</v>
          </cell>
          <cell r="O293">
            <v>104.8</v>
          </cell>
          <cell r="P293">
            <v>104.4</v>
          </cell>
          <cell r="Q293">
            <v>104.6</v>
          </cell>
          <cell r="S293">
            <v>29210</v>
          </cell>
        </row>
        <row r="294">
          <cell r="A294">
            <v>293</v>
          </cell>
          <cell r="B294">
            <v>273</v>
          </cell>
          <cell r="C294">
            <v>1212010100</v>
          </cell>
          <cell r="D294" t="str">
            <v>272</v>
          </cell>
          <cell r="E294" t="str">
            <v>Föhn o. a. Haarpflegegerät</v>
          </cell>
          <cell r="F294">
            <v>97.3</v>
          </cell>
          <cell r="G294">
            <v>97.3</v>
          </cell>
          <cell r="H294">
            <v>98</v>
          </cell>
          <cell r="I294">
            <v>95.2</v>
          </cell>
          <cell r="J294">
            <v>94.3</v>
          </cell>
          <cell r="K294">
            <v>94.3</v>
          </cell>
          <cell r="L294">
            <v>94.4</v>
          </cell>
          <cell r="M294">
            <v>94.4</v>
          </cell>
          <cell r="N294">
            <v>93.6</v>
          </cell>
          <cell r="O294">
            <v>93.6</v>
          </cell>
          <cell r="P294">
            <v>94.3</v>
          </cell>
          <cell r="Q294">
            <v>94.3</v>
          </cell>
          <cell r="S294">
            <v>29310</v>
          </cell>
        </row>
        <row r="295">
          <cell r="A295">
            <v>294</v>
          </cell>
          <cell r="B295">
            <v>274</v>
          </cell>
          <cell r="C295">
            <v>1212050100</v>
          </cell>
          <cell r="D295" t="str">
            <v>273</v>
          </cell>
          <cell r="E295" t="str">
            <v>Elektrischer Rasierapparat</v>
          </cell>
          <cell r="F295">
            <v>99.6</v>
          </cell>
          <cell r="G295">
            <v>99.8</v>
          </cell>
          <cell r="H295">
            <v>100.4</v>
          </cell>
          <cell r="I295">
            <v>100</v>
          </cell>
          <cell r="J295">
            <v>99.7</v>
          </cell>
          <cell r="K295">
            <v>96.6</v>
          </cell>
          <cell r="L295">
            <v>97.8</v>
          </cell>
          <cell r="M295">
            <v>99.2</v>
          </cell>
          <cell r="N295">
            <v>98.5</v>
          </cell>
          <cell r="O295">
            <v>93.6</v>
          </cell>
          <cell r="P295">
            <v>100.3</v>
          </cell>
          <cell r="Q295">
            <v>98.7</v>
          </cell>
          <cell r="S295">
            <v>29410</v>
          </cell>
        </row>
        <row r="296">
          <cell r="A296">
            <v>295</v>
          </cell>
          <cell r="B296">
            <v>275</v>
          </cell>
          <cell r="C296">
            <v>613012200</v>
          </cell>
          <cell r="D296" t="str">
            <v>274</v>
          </cell>
          <cell r="E296" t="str">
            <v>Andere Geräte für die Gesundheitspflege</v>
          </cell>
          <cell r="F296">
            <v>91.9</v>
          </cell>
          <cell r="G296">
            <v>88.9</v>
          </cell>
          <cell r="H296">
            <v>88.9</v>
          </cell>
          <cell r="I296">
            <v>89.3</v>
          </cell>
          <cell r="J296">
            <v>89.3</v>
          </cell>
          <cell r="K296">
            <v>89.3</v>
          </cell>
          <cell r="L296">
            <v>88.1</v>
          </cell>
          <cell r="M296">
            <v>89.3</v>
          </cell>
          <cell r="N296">
            <v>88.6</v>
          </cell>
          <cell r="O296">
            <v>79.5</v>
          </cell>
          <cell r="P296">
            <v>81.8</v>
          </cell>
          <cell r="Q296">
            <v>82</v>
          </cell>
          <cell r="S296">
            <v>29510</v>
          </cell>
        </row>
        <row r="297">
          <cell r="A297">
            <v>296</v>
          </cell>
          <cell r="B297">
            <v>277</v>
          </cell>
          <cell r="C297">
            <v>511069100</v>
          </cell>
          <cell r="D297" t="str">
            <v>275</v>
          </cell>
          <cell r="E297" t="str">
            <v>Tisch- o. Bodenleuchte</v>
          </cell>
          <cell r="F297">
            <v>91.7</v>
          </cell>
          <cell r="G297">
            <v>91.7</v>
          </cell>
          <cell r="H297">
            <v>91.7</v>
          </cell>
          <cell r="I297">
            <v>91.7</v>
          </cell>
          <cell r="J297">
            <v>91.7</v>
          </cell>
          <cell r="K297">
            <v>91.7</v>
          </cell>
          <cell r="L297">
            <v>91.7</v>
          </cell>
          <cell r="M297">
            <v>91.3</v>
          </cell>
          <cell r="N297">
            <v>91.3</v>
          </cell>
          <cell r="O297">
            <v>91.1</v>
          </cell>
          <cell r="P297">
            <v>91.1</v>
          </cell>
          <cell r="Q297">
            <v>89.8</v>
          </cell>
          <cell r="S297">
            <v>29610</v>
          </cell>
        </row>
        <row r="298">
          <cell r="A298">
            <v>297</v>
          </cell>
          <cell r="B298">
            <v>922</v>
          </cell>
          <cell r="C298">
            <v>511069200</v>
          </cell>
          <cell r="D298" t="str">
            <v>276</v>
          </cell>
          <cell r="E298" t="str">
            <v>Deckenfluter</v>
          </cell>
          <cell r="F298">
            <v>95.8</v>
          </cell>
          <cell r="G298">
            <v>95.8</v>
          </cell>
          <cell r="H298">
            <v>95.7</v>
          </cell>
          <cell r="I298">
            <v>95.4</v>
          </cell>
          <cell r="J298">
            <v>95.5</v>
          </cell>
          <cell r="K298">
            <v>94.6</v>
          </cell>
          <cell r="L298">
            <v>95.9</v>
          </cell>
          <cell r="M298">
            <v>93.8</v>
          </cell>
          <cell r="N298">
            <v>90.5</v>
          </cell>
          <cell r="O298">
            <v>88.7</v>
          </cell>
          <cell r="P298">
            <v>87.9</v>
          </cell>
          <cell r="Q298">
            <v>87</v>
          </cell>
          <cell r="S298">
            <v>29710</v>
          </cell>
        </row>
        <row r="299">
          <cell r="A299">
            <v>298</v>
          </cell>
          <cell r="B299">
            <v>278</v>
          </cell>
          <cell r="C299">
            <v>511061200</v>
          </cell>
          <cell r="D299" t="str">
            <v>277</v>
          </cell>
          <cell r="E299" t="str">
            <v>Wand- o. Deckenleuchte</v>
          </cell>
          <cell r="F299">
            <v>95.3</v>
          </cell>
          <cell r="G299">
            <v>96.3</v>
          </cell>
          <cell r="H299">
            <v>96.4</v>
          </cell>
          <cell r="I299">
            <v>96.7</v>
          </cell>
          <cell r="J299">
            <v>96.7</v>
          </cell>
          <cell r="K299">
            <v>95.7</v>
          </cell>
          <cell r="L299">
            <v>94.7</v>
          </cell>
          <cell r="M299">
            <v>95.2</v>
          </cell>
          <cell r="N299">
            <v>96.4</v>
          </cell>
          <cell r="O299">
            <v>96.5</v>
          </cell>
          <cell r="P299">
            <v>96.8</v>
          </cell>
          <cell r="Q299">
            <v>96.7</v>
          </cell>
          <cell r="S299">
            <v>29810</v>
          </cell>
        </row>
        <row r="300">
          <cell r="A300">
            <v>299</v>
          </cell>
          <cell r="B300">
            <v>279</v>
          </cell>
          <cell r="C300">
            <v>552034100</v>
          </cell>
          <cell r="D300" t="str">
            <v>278</v>
          </cell>
          <cell r="E300" t="str">
            <v>Elektroinstallationsmaterial o. -zubehör</v>
          </cell>
          <cell r="F300">
            <v>86.1</v>
          </cell>
          <cell r="G300">
            <v>86.1</v>
          </cell>
          <cell r="H300">
            <v>85.4</v>
          </cell>
          <cell r="I300">
            <v>85.4</v>
          </cell>
          <cell r="J300">
            <v>85</v>
          </cell>
          <cell r="K300">
            <v>84.7</v>
          </cell>
          <cell r="L300">
            <v>87.8</v>
          </cell>
          <cell r="M300">
            <v>87.4</v>
          </cell>
          <cell r="N300">
            <v>86.2</v>
          </cell>
          <cell r="O300">
            <v>86.2</v>
          </cell>
          <cell r="P300">
            <v>86.2</v>
          </cell>
          <cell r="Q300">
            <v>85.3</v>
          </cell>
          <cell r="S300">
            <v>29910</v>
          </cell>
        </row>
        <row r="301">
          <cell r="A301">
            <v>300</v>
          </cell>
          <cell r="B301">
            <v>923</v>
          </cell>
          <cell r="C301">
            <v>552034300</v>
          </cell>
          <cell r="D301" t="str">
            <v>279</v>
          </cell>
          <cell r="E301" t="str">
            <v>Dreh-Dimmer</v>
          </cell>
          <cell r="F301">
            <v>104.6</v>
          </cell>
          <cell r="G301">
            <v>105</v>
          </cell>
          <cell r="H301">
            <v>105</v>
          </cell>
          <cell r="I301">
            <v>106.1</v>
          </cell>
          <cell r="J301">
            <v>106.1</v>
          </cell>
          <cell r="K301">
            <v>106.1</v>
          </cell>
          <cell r="L301">
            <v>105.1</v>
          </cell>
          <cell r="M301">
            <v>102.8</v>
          </cell>
          <cell r="N301">
            <v>102.8</v>
          </cell>
          <cell r="O301">
            <v>103.1</v>
          </cell>
          <cell r="P301">
            <v>103.4</v>
          </cell>
          <cell r="Q301">
            <v>105.8</v>
          </cell>
          <cell r="S301">
            <v>30010</v>
          </cell>
        </row>
        <row r="302">
          <cell r="A302">
            <v>301</v>
          </cell>
          <cell r="B302">
            <v>280</v>
          </cell>
          <cell r="C302">
            <v>552032200</v>
          </cell>
          <cell r="D302" t="str">
            <v>280</v>
          </cell>
          <cell r="E302" t="str">
            <v>Glühlampe o. Halogenlampe</v>
          </cell>
          <cell r="F302">
            <v>94</v>
          </cell>
          <cell r="G302">
            <v>95.1</v>
          </cell>
          <cell r="H302">
            <v>95.1</v>
          </cell>
          <cell r="I302">
            <v>96.2</v>
          </cell>
          <cell r="J302">
            <v>95.1</v>
          </cell>
          <cell r="K302">
            <v>95.1</v>
          </cell>
          <cell r="L302">
            <v>95.1</v>
          </cell>
          <cell r="M302">
            <v>94</v>
          </cell>
          <cell r="N302">
            <v>94</v>
          </cell>
          <cell r="O302">
            <v>94</v>
          </cell>
          <cell r="P302">
            <v>94</v>
          </cell>
          <cell r="Q302">
            <v>94</v>
          </cell>
          <cell r="S302">
            <v>30110</v>
          </cell>
        </row>
        <row r="303">
          <cell r="A303">
            <v>302</v>
          </cell>
          <cell r="B303">
            <v>281</v>
          </cell>
          <cell r="C303">
            <v>552033100</v>
          </cell>
          <cell r="D303" t="str">
            <v>281</v>
          </cell>
          <cell r="E303" t="str">
            <v>Energiesparlampe</v>
          </cell>
          <cell r="F303">
            <v>88</v>
          </cell>
          <cell r="G303">
            <v>87.9</v>
          </cell>
          <cell r="H303">
            <v>87.9</v>
          </cell>
          <cell r="I303">
            <v>87.4</v>
          </cell>
          <cell r="J303">
            <v>87.4</v>
          </cell>
          <cell r="K303">
            <v>84.9</v>
          </cell>
          <cell r="L303">
            <v>85.8</v>
          </cell>
          <cell r="M303">
            <v>85.8</v>
          </cell>
          <cell r="N303">
            <v>86</v>
          </cell>
          <cell r="O303">
            <v>85.3</v>
          </cell>
          <cell r="P303">
            <v>83.8</v>
          </cell>
          <cell r="Q303">
            <v>83.8</v>
          </cell>
          <cell r="S303">
            <v>30210</v>
          </cell>
        </row>
        <row r="304">
          <cell r="A304">
            <v>303</v>
          </cell>
          <cell r="B304">
            <v>282</v>
          </cell>
          <cell r="C304">
            <v>552035100</v>
          </cell>
          <cell r="D304" t="str">
            <v>282</v>
          </cell>
          <cell r="E304" t="str">
            <v>Mignonzelle o. a. Batterie für allg. Zwecke</v>
          </cell>
          <cell r="F304">
            <v>109.9</v>
          </cell>
          <cell r="G304">
            <v>109.9</v>
          </cell>
          <cell r="H304">
            <v>109.9</v>
          </cell>
          <cell r="I304">
            <v>109.9</v>
          </cell>
          <cell r="J304">
            <v>110.6</v>
          </cell>
          <cell r="K304">
            <v>110.6</v>
          </cell>
          <cell r="L304">
            <v>111.1</v>
          </cell>
          <cell r="M304">
            <v>110.6</v>
          </cell>
          <cell r="N304">
            <v>110.6</v>
          </cell>
          <cell r="O304">
            <v>111.4</v>
          </cell>
          <cell r="P304">
            <v>111.4</v>
          </cell>
          <cell r="Q304">
            <v>111.4</v>
          </cell>
          <cell r="S304">
            <v>30310</v>
          </cell>
        </row>
        <row r="305">
          <cell r="A305">
            <v>304</v>
          </cell>
          <cell r="B305">
            <v>283</v>
          </cell>
          <cell r="C305">
            <v>911210100</v>
          </cell>
          <cell r="D305" t="str">
            <v>283</v>
          </cell>
          <cell r="E305" t="str">
            <v>Fernsehempfangsgerät</v>
          </cell>
          <cell r="F305">
            <v>88.7</v>
          </cell>
          <cell r="G305">
            <v>87.5</v>
          </cell>
          <cell r="H305">
            <v>86.5</v>
          </cell>
          <cell r="I305">
            <v>85.8</v>
          </cell>
          <cell r="J305">
            <v>83.6</v>
          </cell>
          <cell r="K305">
            <v>83.6</v>
          </cell>
          <cell r="L305">
            <v>82.4</v>
          </cell>
          <cell r="M305">
            <v>82.9</v>
          </cell>
          <cell r="N305">
            <v>82.8</v>
          </cell>
          <cell r="O305">
            <v>80.8</v>
          </cell>
          <cell r="P305">
            <v>80.5</v>
          </cell>
          <cell r="Q305">
            <v>80.400000000000006</v>
          </cell>
          <cell r="S305">
            <v>30410</v>
          </cell>
        </row>
        <row r="306">
          <cell r="A306">
            <v>305</v>
          </cell>
          <cell r="B306">
            <v>924</v>
          </cell>
          <cell r="C306">
            <v>911210200</v>
          </cell>
          <cell r="D306" t="str">
            <v>284</v>
          </cell>
          <cell r="E306" t="str">
            <v>Tragbarer Farbfernseher, 37 cm</v>
          </cell>
          <cell r="F306">
            <v>96.9</v>
          </cell>
          <cell r="G306">
            <v>94.5</v>
          </cell>
          <cell r="H306">
            <v>94.5</v>
          </cell>
          <cell r="I306">
            <v>95.8</v>
          </cell>
          <cell r="J306">
            <v>95.1</v>
          </cell>
          <cell r="K306">
            <v>95</v>
          </cell>
          <cell r="L306">
            <v>87.2</v>
          </cell>
          <cell r="M306">
            <v>88</v>
          </cell>
          <cell r="N306">
            <v>86.8</v>
          </cell>
          <cell r="O306">
            <v>88.2</v>
          </cell>
          <cell r="P306">
            <v>86.6</v>
          </cell>
          <cell r="Q306">
            <v>88</v>
          </cell>
          <cell r="S306">
            <v>30510</v>
          </cell>
        </row>
        <row r="307">
          <cell r="A307">
            <v>306</v>
          </cell>
          <cell r="B307">
            <v>284</v>
          </cell>
          <cell r="C307">
            <v>911123100</v>
          </cell>
          <cell r="D307" t="str">
            <v>285</v>
          </cell>
          <cell r="E307" t="str">
            <v>Uhren-Radio</v>
          </cell>
          <cell r="F307">
            <v>101.4</v>
          </cell>
          <cell r="G307">
            <v>101.4</v>
          </cell>
          <cell r="H307">
            <v>101.5</v>
          </cell>
          <cell r="I307">
            <v>98.8</v>
          </cell>
          <cell r="J307">
            <v>98.8</v>
          </cell>
          <cell r="K307">
            <v>100</v>
          </cell>
          <cell r="L307">
            <v>101.8</v>
          </cell>
          <cell r="M307">
            <v>99.8</v>
          </cell>
          <cell r="N307">
            <v>102.2</v>
          </cell>
          <cell r="O307">
            <v>98.9</v>
          </cell>
          <cell r="P307">
            <v>98.9</v>
          </cell>
          <cell r="Q307">
            <v>99.2</v>
          </cell>
          <cell r="S307">
            <v>30610</v>
          </cell>
        </row>
        <row r="308">
          <cell r="A308">
            <v>307</v>
          </cell>
          <cell r="B308">
            <v>285</v>
          </cell>
          <cell r="C308">
            <v>911111100</v>
          </cell>
          <cell r="D308" t="str">
            <v>286</v>
          </cell>
          <cell r="E308" t="str">
            <v>Tragbarer Stereo-Radio-Recorder</v>
          </cell>
          <cell r="F308">
            <v>103.1</v>
          </cell>
          <cell r="G308">
            <v>103.1</v>
          </cell>
          <cell r="H308">
            <v>103.1</v>
          </cell>
          <cell r="I308">
            <v>103.1</v>
          </cell>
          <cell r="J308">
            <v>100.9</v>
          </cell>
          <cell r="K308">
            <v>100.9</v>
          </cell>
          <cell r="L308">
            <v>101.4</v>
          </cell>
          <cell r="M308">
            <v>101.5</v>
          </cell>
          <cell r="N308">
            <v>101.8</v>
          </cell>
          <cell r="O308">
            <v>100.6</v>
          </cell>
          <cell r="P308">
            <v>98.8</v>
          </cell>
          <cell r="Q308">
            <v>96.4</v>
          </cell>
          <cell r="S308">
            <v>30710</v>
          </cell>
        </row>
        <row r="309">
          <cell r="A309">
            <v>308</v>
          </cell>
          <cell r="B309">
            <v>286</v>
          </cell>
          <cell r="C309">
            <v>911121100</v>
          </cell>
          <cell r="D309" t="str">
            <v>287</v>
          </cell>
          <cell r="E309" t="str">
            <v>Hifi-Anlage</v>
          </cell>
          <cell r="F309">
            <v>89.6</v>
          </cell>
          <cell r="G309">
            <v>89.2</v>
          </cell>
          <cell r="H309">
            <v>88.9</v>
          </cell>
          <cell r="I309">
            <v>88.9</v>
          </cell>
          <cell r="J309">
            <v>87.6</v>
          </cell>
          <cell r="K309">
            <v>87.6</v>
          </cell>
          <cell r="L309">
            <v>86.6</v>
          </cell>
          <cell r="M309">
            <v>87.6</v>
          </cell>
          <cell r="N309">
            <v>87.6</v>
          </cell>
          <cell r="O309">
            <v>86.1</v>
          </cell>
          <cell r="P309">
            <v>85.6</v>
          </cell>
          <cell r="Q309">
            <v>86.3</v>
          </cell>
          <cell r="S309">
            <v>30810</v>
          </cell>
        </row>
        <row r="310">
          <cell r="A310">
            <v>309</v>
          </cell>
          <cell r="B310">
            <v>287</v>
          </cell>
          <cell r="C310">
            <v>911142200</v>
          </cell>
          <cell r="D310" t="str">
            <v>288</v>
          </cell>
          <cell r="E310" t="str">
            <v>Tragbarer CD-Spieler (Diskman) o. ä.</v>
          </cell>
          <cell r="F310">
            <v>86.8</v>
          </cell>
          <cell r="G310">
            <v>85.5</v>
          </cell>
          <cell r="H310">
            <v>85.1</v>
          </cell>
          <cell r="I310">
            <v>86.7</v>
          </cell>
          <cell r="J310">
            <v>85.2</v>
          </cell>
          <cell r="K310">
            <v>85.2</v>
          </cell>
          <cell r="L310">
            <v>85</v>
          </cell>
          <cell r="M310">
            <v>83.8</v>
          </cell>
          <cell r="N310">
            <v>86.3</v>
          </cell>
          <cell r="O310">
            <v>83.6</v>
          </cell>
          <cell r="P310">
            <v>83.8</v>
          </cell>
          <cell r="Q310">
            <v>83</v>
          </cell>
          <cell r="S310">
            <v>30910</v>
          </cell>
        </row>
        <row r="311">
          <cell r="A311">
            <v>310</v>
          </cell>
          <cell r="B311">
            <v>925</v>
          </cell>
          <cell r="C311">
            <v>911141100</v>
          </cell>
          <cell r="D311" t="str">
            <v>289</v>
          </cell>
          <cell r="E311" t="str">
            <v>CD-Player</v>
          </cell>
          <cell r="F311">
            <v>94.6</v>
          </cell>
          <cell r="G311">
            <v>93.9</v>
          </cell>
          <cell r="H311">
            <v>94.3</v>
          </cell>
          <cell r="I311">
            <v>94</v>
          </cell>
          <cell r="J311">
            <v>92.9</v>
          </cell>
          <cell r="K311">
            <v>92.9</v>
          </cell>
          <cell r="L311">
            <v>92.1</v>
          </cell>
          <cell r="M311">
            <v>92.1</v>
          </cell>
          <cell r="N311">
            <v>91.6</v>
          </cell>
          <cell r="O311">
            <v>92.1</v>
          </cell>
          <cell r="P311">
            <v>89</v>
          </cell>
          <cell r="Q311">
            <v>89</v>
          </cell>
          <cell r="S311">
            <v>31010</v>
          </cell>
        </row>
        <row r="312">
          <cell r="A312">
            <v>311</v>
          </cell>
          <cell r="B312">
            <v>288</v>
          </cell>
          <cell r="C312">
            <v>911131100</v>
          </cell>
          <cell r="D312" t="str">
            <v>290</v>
          </cell>
          <cell r="E312" t="str">
            <v>Autoradio</v>
          </cell>
          <cell r="F312">
            <v>98.7</v>
          </cell>
          <cell r="G312">
            <v>98.7</v>
          </cell>
          <cell r="H312">
            <v>98.7</v>
          </cell>
          <cell r="I312">
            <v>98.7</v>
          </cell>
          <cell r="J312">
            <v>97.9</v>
          </cell>
          <cell r="K312">
            <v>97.3</v>
          </cell>
          <cell r="L312">
            <v>94.7</v>
          </cell>
          <cell r="M312">
            <v>87.9</v>
          </cell>
          <cell r="N312">
            <v>87.5</v>
          </cell>
          <cell r="O312">
            <v>87</v>
          </cell>
          <cell r="P312">
            <v>84.1</v>
          </cell>
          <cell r="Q312">
            <v>82.7</v>
          </cell>
          <cell r="S312">
            <v>31110</v>
          </cell>
        </row>
        <row r="313">
          <cell r="A313">
            <v>312</v>
          </cell>
          <cell r="B313">
            <v>290</v>
          </cell>
          <cell r="C313">
            <v>911220100</v>
          </cell>
          <cell r="D313" t="str">
            <v>291</v>
          </cell>
          <cell r="E313" t="str">
            <v>DVD-Rekorder</v>
          </cell>
          <cell r="F313">
            <v>81.599999999999994</v>
          </cell>
          <cell r="G313">
            <v>80.400000000000006</v>
          </cell>
          <cell r="H313">
            <v>78</v>
          </cell>
          <cell r="I313">
            <v>77.400000000000006</v>
          </cell>
          <cell r="J313">
            <v>76.5</v>
          </cell>
          <cell r="K313">
            <v>75.599999999999994</v>
          </cell>
          <cell r="L313">
            <v>73.900000000000006</v>
          </cell>
          <cell r="M313">
            <v>71.7</v>
          </cell>
          <cell r="N313">
            <v>68.7</v>
          </cell>
          <cell r="O313">
            <v>67.400000000000006</v>
          </cell>
          <cell r="P313">
            <v>64</v>
          </cell>
          <cell r="Q313">
            <v>62.9</v>
          </cell>
          <cell r="S313">
            <v>31210</v>
          </cell>
        </row>
        <row r="314">
          <cell r="A314">
            <v>313</v>
          </cell>
          <cell r="B314">
            <v>292</v>
          </cell>
          <cell r="C314">
            <v>912120100</v>
          </cell>
          <cell r="D314" t="str">
            <v>292</v>
          </cell>
          <cell r="E314" t="str">
            <v>Digitaler Camcorder</v>
          </cell>
          <cell r="F314">
            <v>89.7</v>
          </cell>
          <cell r="G314">
            <v>89.3</v>
          </cell>
          <cell r="H314">
            <v>89.2</v>
          </cell>
          <cell r="I314">
            <v>90.2</v>
          </cell>
          <cell r="J314">
            <v>90.6</v>
          </cell>
          <cell r="K314">
            <v>90.5</v>
          </cell>
          <cell r="L314">
            <v>83.7</v>
          </cell>
          <cell r="M314">
            <v>82.6</v>
          </cell>
          <cell r="N314">
            <v>84.1</v>
          </cell>
          <cell r="O314">
            <v>81.099999999999994</v>
          </cell>
          <cell r="P314">
            <v>81</v>
          </cell>
          <cell r="Q314">
            <v>79.900000000000006</v>
          </cell>
          <cell r="S314">
            <v>31310</v>
          </cell>
        </row>
        <row r="315">
          <cell r="A315">
            <v>314</v>
          </cell>
          <cell r="B315">
            <v>293</v>
          </cell>
          <cell r="C315">
            <v>911240100</v>
          </cell>
          <cell r="D315" t="str">
            <v>293</v>
          </cell>
          <cell r="E315" t="str">
            <v>SAT-Anlage</v>
          </cell>
          <cell r="F315">
            <v>89.8</v>
          </cell>
          <cell r="G315">
            <v>81</v>
          </cell>
          <cell r="H315">
            <v>80.5</v>
          </cell>
          <cell r="I315">
            <v>81.8</v>
          </cell>
          <cell r="J315">
            <v>81.5</v>
          </cell>
          <cell r="K315">
            <v>81.5</v>
          </cell>
          <cell r="L315">
            <v>77.8</v>
          </cell>
          <cell r="M315">
            <v>76.2</v>
          </cell>
          <cell r="N315">
            <v>77.900000000000006</v>
          </cell>
          <cell r="O315">
            <v>76.3</v>
          </cell>
          <cell r="P315">
            <v>76.8</v>
          </cell>
          <cell r="Q315">
            <v>78</v>
          </cell>
          <cell r="S315">
            <v>31410</v>
          </cell>
        </row>
        <row r="316">
          <cell r="A316">
            <v>315</v>
          </cell>
          <cell r="B316">
            <v>294</v>
          </cell>
          <cell r="C316">
            <v>911192100</v>
          </cell>
          <cell r="D316" t="str">
            <v>294</v>
          </cell>
          <cell r="E316" t="str">
            <v>Lautsprecherbox für Rundfunk/Hifi</v>
          </cell>
          <cell r="F316">
            <v>89.2</v>
          </cell>
          <cell r="G316">
            <v>89.2</v>
          </cell>
          <cell r="H316">
            <v>89.2</v>
          </cell>
          <cell r="I316">
            <v>89.2</v>
          </cell>
          <cell r="J316">
            <v>89.2</v>
          </cell>
          <cell r="K316">
            <v>89.2</v>
          </cell>
          <cell r="L316">
            <v>88.1</v>
          </cell>
          <cell r="M316">
            <v>88.1</v>
          </cell>
          <cell r="N316">
            <v>88.6</v>
          </cell>
          <cell r="O316">
            <v>85.5</v>
          </cell>
          <cell r="P316">
            <v>87.6</v>
          </cell>
          <cell r="Q316">
            <v>85.6</v>
          </cell>
          <cell r="S316">
            <v>31510</v>
          </cell>
        </row>
        <row r="317">
          <cell r="A317">
            <v>316</v>
          </cell>
          <cell r="B317">
            <v>295</v>
          </cell>
          <cell r="C317">
            <v>914011100</v>
          </cell>
          <cell r="D317" t="str">
            <v>295</v>
          </cell>
          <cell r="E317" t="str">
            <v>Tonband, Mini-Disc o. ä., unbespielt</v>
          </cell>
          <cell r="F317">
            <v>101.4</v>
          </cell>
          <cell r="G317">
            <v>101.4</v>
          </cell>
          <cell r="H317">
            <v>101.4</v>
          </cell>
          <cell r="I317">
            <v>101.4</v>
          </cell>
          <cell r="J317">
            <v>101.4</v>
          </cell>
          <cell r="K317">
            <v>101.4</v>
          </cell>
          <cell r="L317">
            <v>100.6</v>
          </cell>
          <cell r="M317">
            <v>100.6</v>
          </cell>
          <cell r="N317">
            <v>100.6</v>
          </cell>
          <cell r="O317">
            <v>100.6</v>
          </cell>
          <cell r="P317">
            <v>100.6</v>
          </cell>
          <cell r="Q317">
            <v>100.6</v>
          </cell>
          <cell r="S317">
            <v>31610</v>
          </cell>
        </row>
        <row r="318">
          <cell r="A318">
            <v>317</v>
          </cell>
          <cell r="B318">
            <v>296</v>
          </cell>
          <cell r="C318">
            <v>914021100</v>
          </cell>
          <cell r="D318" t="str">
            <v>296</v>
          </cell>
          <cell r="E318" t="str">
            <v>CD o. ä., bespielt, Unterhaltungsmusik</v>
          </cell>
          <cell r="F318">
            <v>103.8</v>
          </cell>
          <cell r="G318">
            <v>103.8</v>
          </cell>
          <cell r="H318">
            <v>103.8</v>
          </cell>
          <cell r="I318">
            <v>101.8</v>
          </cell>
          <cell r="J318">
            <v>103.8</v>
          </cell>
          <cell r="K318">
            <v>101.8</v>
          </cell>
          <cell r="L318">
            <v>101.8</v>
          </cell>
          <cell r="M318">
            <v>103.4</v>
          </cell>
          <cell r="N318">
            <v>102.5</v>
          </cell>
          <cell r="O318">
            <v>102.3</v>
          </cell>
          <cell r="P318">
            <v>102.7</v>
          </cell>
          <cell r="Q318">
            <v>102.7</v>
          </cell>
          <cell r="S318">
            <v>31710</v>
          </cell>
        </row>
        <row r="319">
          <cell r="A319">
            <v>318</v>
          </cell>
          <cell r="B319">
            <v>297</v>
          </cell>
          <cell r="C319">
            <v>914021200</v>
          </cell>
          <cell r="D319" t="str">
            <v>297</v>
          </cell>
          <cell r="E319" t="str">
            <v>CD o. ä., bespielt, klassische Musik</v>
          </cell>
          <cell r="F319">
            <v>107.2</v>
          </cell>
          <cell r="G319">
            <v>107.2</v>
          </cell>
          <cell r="H319">
            <v>107.2</v>
          </cell>
          <cell r="I319">
            <v>106.7</v>
          </cell>
          <cell r="J319">
            <v>106.7</v>
          </cell>
          <cell r="K319">
            <v>106.7</v>
          </cell>
          <cell r="L319">
            <v>107.6</v>
          </cell>
          <cell r="M319">
            <v>107.1</v>
          </cell>
          <cell r="N319">
            <v>108.1</v>
          </cell>
          <cell r="O319">
            <v>107.5</v>
          </cell>
          <cell r="P319">
            <v>107.5</v>
          </cell>
          <cell r="Q319">
            <v>107.1</v>
          </cell>
          <cell r="S319">
            <v>31810</v>
          </cell>
        </row>
        <row r="320">
          <cell r="A320">
            <v>319</v>
          </cell>
          <cell r="B320">
            <v>298</v>
          </cell>
          <cell r="C320">
            <v>914012100</v>
          </cell>
          <cell r="D320" t="str">
            <v>298</v>
          </cell>
          <cell r="E320" t="str">
            <v>Video-Kassetten, DVDs, dig. Speicher, unbesp.</v>
          </cell>
          <cell r="F320">
            <v>93.5</v>
          </cell>
          <cell r="G320">
            <v>93.5</v>
          </cell>
          <cell r="H320">
            <v>93.2</v>
          </cell>
          <cell r="I320">
            <v>93.2</v>
          </cell>
          <cell r="J320">
            <v>93.2</v>
          </cell>
          <cell r="K320">
            <v>93.2</v>
          </cell>
          <cell r="L320">
            <v>91.4</v>
          </cell>
          <cell r="M320">
            <v>87.4</v>
          </cell>
          <cell r="N320">
            <v>88.9</v>
          </cell>
          <cell r="O320">
            <v>88.3</v>
          </cell>
          <cell r="P320">
            <v>88.3</v>
          </cell>
          <cell r="Q320">
            <v>88.3</v>
          </cell>
          <cell r="S320">
            <v>31910</v>
          </cell>
        </row>
        <row r="321">
          <cell r="A321">
            <v>320</v>
          </cell>
          <cell r="B321">
            <v>300</v>
          </cell>
          <cell r="C321">
            <v>911193100</v>
          </cell>
          <cell r="D321" t="str">
            <v>299</v>
          </cell>
          <cell r="E321" t="str">
            <v>Kopfhörer</v>
          </cell>
          <cell r="F321">
            <v>107.8</v>
          </cell>
          <cell r="G321">
            <v>107.8</v>
          </cell>
          <cell r="H321">
            <v>108.4</v>
          </cell>
          <cell r="I321">
            <v>108.4</v>
          </cell>
          <cell r="J321">
            <v>107.6</v>
          </cell>
          <cell r="K321">
            <v>107.6</v>
          </cell>
          <cell r="L321">
            <v>104.8</v>
          </cell>
          <cell r="M321">
            <v>105.6</v>
          </cell>
          <cell r="N321">
            <v>106.4</v>
          </cell>
          <cell r="O321">
            <v>103.4</v>
          </cell>
          <cell r="P321">
            <v>103.2</v>
          </cell>
          <cell r="Q321">
            <v>104</v>
          </cell>
          <cell r="S321">
            <v>32010</v>
          </cell>
        </row>
        <row r="322">
          <cell r="A322">
            <v>321</v>
          </cell>
          <cell r="B322">
            <v>301</v>
          </cell>
          <cell r="C322">
            <v>452200100</v>
          </cell>
          <cell r="D322" t="str">
            <v>300</v>
          </cell>
          <cell r="E322" t="str">
            <v>Flüssiggas</v>
          </cell>
          <cell r="F322">
            <v>102.3</v>
          </cell>
          <cell r="G322">
            <v>100.9</v>
          </cell>
          <cell r="H322">
            <v>100.9</v>
          </cell>
          <cell r="I322">
            <v>100.9</v>
          </cell>
          <cell r="J322">
            <v>100.9</v>
          </cell>
          <cell r="K322">
            <v>100.9</v>
          </cell>
          <cell r="L322">
            <v>104.1</v>
          </cell>
          <cell r="M322">
            <v>102.6</v>
          </cell>
          <cell r="N322">
            <v>102.6</v>
          </cell>
          <cell r="O322">
            <v>102.6</v>
          </cell>
          <cell r="P322">
            <v>102.6</v>
          </cell>
          <cell r="Q322">
            <v>102.6</v>
          </cell>
          <cell r="S322">
            <v>32110</v>
          </cell>
        </row>
        <row r="323">
          <cell r="A323">
            <v>322</v>
          </cell>
          <cell r="B323">
            <v>302</v>
          </cell>
          <cell r="C323">
            <v>1232221100</v>
          </cell>
          <cell r="D323" t="str">
            <v>301</v>
          </cell>
          <cell r="E323" t="str">
            <v>Kinderwagen</v>
          </cell>
          <cell r="F323">
            <v>101.3</v>
          </cell>
          <cell r="G323">
            <v>102.6</v>
          </cell>
          <cell r="H323">
            <v>103.9</v>
          </cell>
          <cell r="I323">
            <v>103.9</v>
          </cell>
          <cell r="J323">
            <v>104.6</v>
          </cell>
          <cell r="K323">
            <v>104.6</v>
          </cell>
          <cell r="L323">
            <v>104.6</v>
          </cell>
          <cell r="M323">
            <v>103.2</v>
          </cell>
          <cell r="N323">
            <v>103.2</v>
          </cell>
          <cell r="O323">
            <v>103.2</v>
          </cell>
          <cell r="P323">
            <v>100.9</v>
          </cell>
          <cell r="Q323">
            <v>97.2</v>
          </cell>
          <cell r="S323">
            <v>32210</v>
          </cell>
        </row>
        <row r="324">
          <cell r="A324">
            <v>323</v>
          </cell>
          <cell r="B324">
            <v>303</v>
          </cell>
          <cell r="C324">
            <v>561232100</v>
          </cell>
          <cell r="D324" t="str">
            <v>302</v>
          </cell>
          <cell r="E324" t="str">
            <v>Besen o. Bürste</v>
          </cell>
          <cell r="F324">
            <v>98.5</v>
          </cell>
          <cell r="G324">
            <v>97.8</v>
          </cell>
          <cell r="H324">
            <v>99.1</v>
          </cell>
          <cell r="I324">
            <v>98.6</v>
          </cell>
          <cell r="J324">
            <v>98.2</v>
          </cell>
          <cell r="K324">
            <v>98.7</v>
          </cell>
          <cell r="L324">
            <v>98.7</v>
          </cell>
          <cell r="M324">
            <v>99.9</v>
          </cell>
          <cell r="N324">
            <v>99.2</v>
          </cell>
          <cell r="O324">
            <v>99.2</v>
          </cell>
          <cell r="P324">
            <v>98.4</v>
          </cell>
          <cell r="Q324">
            <v>98.2</v>
          </cell>
          <cell r="S324">
            <v>32310</v>
          </cell>
        </row>
        <row r="325">
          <cell r="A325">
            <v>324</v>
          </cell>
          <cell r="B325">
            <v>304</v>
          </cell>
          <cell r="C325">
            <v>561233100</v>
          </cell>
          <cell r="D325" t="str">
            <v>303</v>
          </cell>
          <cell r="E325" t="str">
            <v>Reinigungstuch für den Haushalt</v>
          </cell>
          <cell r="F325">
            <v>99.9</v>
          </cell>
          <cell r="G325">
            <v>100.8</v>
          </cell>
          <cell r="H325">
            <v>100.8</v>
          </cell>
          <cell r="I325">
            <v>99.9</v>
          </cell>
          <cell r="J325">
            <v>98.2</v>
          </cell>
          <cell r="K325">
            <v>99</v>
          </cell>
          <cell r="L325">
            <v>99.9</v>
          </cell>
          <cell r="M325">
            <v>100.8</v>
          </cell>
          <cell r="N325">
            <v>99</v>
          </cell>
          <cell r="O325">
            <v>99.9</v>
          </cell>
          <cell r="P325">
            <v>99</v>
          </cell>
          <cell r="Q325">
            <v>99.9</v>
          </cell>
          <cell r="S325">
            <v>32410</v>
          </cell>
        </row>
        <row r="326">
          <cell r="A326">
            <v>325</v>
          </cell>
          <cell r="B326">
            <v>926</v>
          </cell>
          <cell r="C326">
            <v>561233200</v>
          </cell>
          <cell r="D326" t="str">
            <v>304</v>
          </cell>
          <cell r="E326" t="str">
            <v>Schwammtuch</v>
          </cell>
          <cell r="F326">
            <v>97.1</v>
          </cell>
          <cell r="G326">
            <v>95</v>
          </cell>
          <cell r="H326">
            <v>96.2</v>
          </cell>
          <cell r="I326">
            <v>96.7</v>
          </cell>
          <cell r="J326">
            <v>95.4</v>
          </cell>
          <cell r="K326">
            <v>95.8</v>
          </cell>
          <cell r="L326">
            <v>95.4</v>
          </cell>
          <cell r="M326">
            <v>93.7</v>
          </cell>
          <cell r="N326">
            <v>95.4</v>
          </cell>
          <cell r="O326">
            <v>92.8</v>
          </cell>
          <cell r="P326">
            <v>93.2</v>
          </cell>
          <cell r="Q326">
            <v>92.8</v>
          </cell>
          <cell r="S326">
            <v>32510</v>
          </cell>
        </row>
        <row r="327">
          <cell r="A327">
            <v>326</v>
          </cell>
          <cell r="B327">
            <v>305</v>
          </cell>
          <cell r="C327">
            <v>561110100</v>
          </cell>
          <cell r="D327" t="str">
            <v>305</v>
          </cell>
          <cell r="E327" t="str">
            <v>Vollwaschmittel</v>
          </cell>
          <cell r="F327">
            <v>98.2</v>
          </cell>
          <cell r="G327">
            <v>98.7</v>
          </cell>
          <cell r="H327">
            <v>97.8</v>
          </cell>
          <cell r="I327">
            <v>98.9</v>
          </cell>
          <cell r="J327">
            <v>98.9</v>
          </cell>
          <cell r="K327">
            <v>98.3</v>
          </cell>
          <cell r="L327">
            <v>97.1</v>
          </cell>
          <cell r="M327">
            <v>97.3</v>
          </cell>
          <cell r="N327">
            <v>97.1</v>
          </cell>
          <cell r="O327">
            <v>97.1</v>
          </cell>
          <cell r="P327">
            <v>98.3</v>
          </cell>
          <cell r="Q327">
            <v>97.8</v>
          </cell>
          <cell r="S327">
            <v>32610</v>
          </cell>
        </row>
        <row r="328">
          <cell r="A328">
            <v>327</v>
          </cell>
          <cell r="B328">
            <v>306</v>
          </cell>
          <cell r="C328">
            <v>561110200</v>
          </cell>
          <cell r="D328" t="str">
            <v>306</v>
          </cell>
          <cell r="E328" t="str">
            <v>Fein- o. Spezialwaschmittel</v>
          </cell>
          <cell r="F328">
            <v>100</v>
          </cell>
          <cell r="G328">
            <v>100.8</v>
          </cell>
          <cell r="H328">
            <v>101.6</v>
          </cell>
          <cell r="I328">
            <v>101.6</v>
          </cell>
          <cell r="J328">
            <v>100</v>
          </cell>
          <cell r="K328">
            <v>98.9</v>
          </cell>
          <cell r="L328">
            <v>99.5</v>
          </cell>
          <cell r="M328">
            <v>99.2</v>
          </cell>
          <cell r="N328">
            <v>99.2</v>
          </cell>
          <cell r="O328">
            <v>98.9</v>
          </cell>
          <cell r="P328">
            <v>98.6</v>
          </cell>
          <cell r="Q328">
            <v>97.2</v>
          </cell>
          <cell r="S328">
            <v>32710</v>
          </cell>
        </row>
        <row r="329">
          <cell r="A329">
            <v>328</v>
          </cell>
          <cell r="B329">
            <v>307</v>
          </cell>
          <cell r="C329">
            <v>561120100</v>
          </cell>
          <cell r="D329" t="str">
            <v>307</v>
          </cell>
          <cell r="E329" t="str">
            <v>Weichspülmittel o. a. Waschhilfsmittel</v>
          </cell>
          <cell r="F329">
            <v>99.1</v>
          </cell>
          <cell r="G329">
            <v>99.7</v>
          </cell>
          <cell r="H329">
            <v>99.1</v>
          </cell>
          <cell r="I329">
            <v>99.1</v>
          </cell>
          <cell r="J329">
            <v>99.7</v>
          </cell>
          <cell r="K329">
            <v>102.1</v>
          </cell>
          <cell r="L329">
            <v>99.7</v>
          </cell>
          <cell r="M329">
            <v>100.3</v>
          </cell>
          <cell r="N329">
            <v>99.1</v>
          </cell>
          <cell r="O329">
            <v>99.7</v>
          </cell>
          <cell r="P329">
            <v>97.3</v>
          </cell>
          <cell r="Q329">
            <v>96.1</v>
          </cell>
          <cell r="S329">
            <v>32810</v>
          </cell>
        </row>
        <row r="330">
          <cell r="A330">
            <v>329</v>
          </cell>
          <cell r="B330">
            <v>308</v>
          </cell>
          <cell r="C330">
            <v>561140100</v>
          </cell>
          <cell r="D330" t="str">
            <v>308</v>
          </cell>
          <cell r="E330" t="str">
            <v>Geschirrspülmittel</v>
          </cell>
          <cell r="F330">
            <v>96.3</v>
          </cell>
          <cell r="G330">
            <v>96.3</v>
          </cell>
          <cell r="H330">
            <v>96.3</v>
          </cell>
          <cell r="I330">
            <v>96.3</v>
          </cell>
          <cell r="J330">
            <v>93.2</v>
          </cell>
          <cell r="K330">
            <v>93.2</v>
          </cell>
          <cell r="L330">
            <v>92.4</v>
          </cell>
          <cell r="M330">
            <v>93.2</v>
          </cell>
          <cell r="N330">
            <v>93.2</v>
          </cell>
          <cell r="O330">
            <v>91.5</v>
          </cell>
          <cell r="P330">
            <v>90.7</v>
          </cell>
          <cell r="Q330">
            <v>89.9</v>
          </cell>
          <cell r="S330">
            <v>32910</v>
          </cell>
        </row>
        <row r="331">
          <cell r="A331">
            <v>330</v>
          </cell>
          <cell r="B331">
            <v>927</v>
          </cell>
          <cell r="C331">
            <v>561140200</v>
          </cell>
          <cell r="D331" t="str">
            <v>309</v>
          </cell>
          <cell r="E331" t="str">
            <v>Geschirreiniger für die Spülmaschine</v>
          </cell>
          <cell r="F331">
            <v>103</v>
          </cell>
          <cell r="G331">
            <v>103.1</v>
          </cell>
          <cell r="H331">
            <v>103.9</v>
          </cell>
          <cell r="I331">
            <v>103.4</v>
          </cell>
          <cell r="J331">
            <v>103.1</v>
          </cell>
          <cell r="K331">
            <v>102.6</v>
          </cell>
          <cell r="L331">
            <v>102.5</v>
          </cell>
          <cell r="M331">
            <v>101.7</v>
          </cell>
          <cell r="N331">
            <v>101.7</v>
          </cell>
          <cell r="O331">
            <v>102.2</v>
          </cell>
          <cell r="P331">
            <v>102.2</v>
          </cell>
          <cell r="Q331">
            <v>103</v>
          </cell>
          <cell r="S331">
            <v>33010</v>
          </cell>
        </row>
        <row r="332">
          <cell r="A332">
            <v>331</v>
          </cell>
          <cell r="B332">
            <v>309</v>
          </cell>
          <cell r="C332">
            <v>561160100</v>
          </cell>
          <cell r="D332" t="str">
            <v>310</v>
          </cell>
          <cell r="E332" t="str">
            <v>Schuhcreme o. a. Schuhpflegemittel</v>
          </cell>
          <cell r="F332">
            <v>107.2</v>
          </cell>
          <cell r="G332">
            <v>108.7</v>
          </cell>
          <cell r="H332">
            <v>108.7</v>
          </cell>
          <cell r="I332">
            <v>109.4</v>
          </cell>
          <cell r="J332">
            <v>109.4</v>
          </cell>
          <cell r="K332">
            <v>110.1</v>
          </cell>
          <cell r="L332">
            <v>111.5</v>
          </cell>
          <cell r="M332">
            <v>109.4</v>
          </cell>
          <cell r="N332">
            <v>109.4</v>
          </cell>
          <cell r="O332">
            <v>109.4</v>
          </cell>
          <cell r="P332">
            <v>112.1</v>
          </cell>
          <cell r="Q332">
            <v>112.1</v>
          </cell>
          <cell r="S332">
            <v>33110</v>
          </cell>
        </row>
        <row r="333">
          <cell r="A333">
            <v>332</v>
          </cell>
          <cell r="B333">
            <v>310</v>
          </cell>
          <cell r="C333">
            <v>561150100</v>
          </cell>
          <cell r="D333" t="str">
            <v>311</v>
          </cell>
          <cell r="E333" t="str">
            <v>Sanitärreinger</v>
          </cell>
          <cell r="F333">
            <v>101.2</v>
          </cell>
          <cell r="G333">
            <v>101.2</v>
          </cell>
          <cell r="H333">
            <v>101.2</v>
          </cell>
          <cell r="I333">
            <v>101.2</v>
          </cell>
          <cell r="J333">
            <v>101.2</v>
          </cell>
          <cell r="K333">
            <v>101.8</v>
          </cell>
          <cell r="L333">
            <v>101.8</v>
          </cell>
          <cell r="M333">
            <v>103.3</v>
          </cell>
          <cell r="N333">
            <v>102.6</v>
          </cell>
          <cell r="O333">
            <v>102.6</v>
          </cell>
          <cell r="P333">
            <v>101.1</v>
          </cell>
          <cell r="Q333">
            <v>102.6</v>
          </cell>
          <cell r="S333">
            <v>33210</v>
          </cell>
        </row>
        <row r="334">
          <cell r="A334">
            <v>333</v>
          </cell>
          <cell r="B334">
            <v>311</v>
          </cell>
          <cell r="C334">
            <v>561190100</v>
          </cell>
          <cell r="D334" t="str">
            <v>312</v>
          </cell>
          <cell r="E334" t="str">
            <v>Metallpflegemittel o. a. Pflegemittel</v>
          </cell>
          <cell r="F334">
            <v>101.8</v>
          </cell>
          <cell r="G334">
            <v>101.8</v>
          </cell>
          <cell r="H334">
            <v>101.8</v>
          </cell>
          <cell r="I334">
            <v>101.8</v>
          </cell>
          <cell r="J334">
            <v>100.9</v>
          </cell>
          <cell r="K334">
            <v>100</v>
          </cell>
          <cell r="L334">
            <v>100.9</v>
          </cell>
          <cell r="M334">
            <v>100.9</v>
          </cell>
          <cell r="N334">
            <v>100.9</v>
          </cell>
          <cell r="O334">
            <v>100.9</v>
          </cell>
          <cell r="P334">
            <v>102.1</v>
          </cell>
          <cell r="Q334">
            <v>102.1</v>
          </cell>
          <cell r="S334">
            <v>33310</v>
          </cell>
        </row>
        <row r="335">
          <cell r="A335">
            <v>334</v>
          </cell>
          <cell r="B335">
            <v>312</v>
          </cell>
          <cell r="C335">
            <v>561190300</v>
          </cell>
          <cell r="D335" t="str">
            <v>313</v>
          </cell>
          <cell r="E335" t="str">
            <v>Allzweckreiniger o. a. Reinigungsmittel</v>
          </cell>
          <cell r="F335">
            <v>95.7</v>
          </cell>
          <cell r="G335">
            <v>93.9</v>
          </cell>
          <cell r="H335">
            <v>91.1</v>
          </cell>
          <cell r="I335">
            <v>92.8</v>
          </cell>
          <cell r="J335">
            <v>92.8</v>
          </cell>
          <cell r="K335">
            <v>92.8</v>
          </cell>
          <cell r="L335">
            <v>92.2</v>
          </cell>
          <cell r="M335">
            <v>92.2</v>
          </cell>
          <cell r="N335">
            <v>92.2</v>
          </cell>
          <cell r="O335">
            <v>92.2</v>
          </cell>
          <cell r="P335">
            <v>92.2</v>
          </cell>
          <cell r="Q335">
            <v>91.6</v>
          </cell>
          <cell r="S335">
            <v>33410</v>
          </cell>
        </row>
        <row r="336">
          <cell r="A336">
            <v>335</v>
          </cell>
          <cell r="B336">
            <v>313</v>
          </cell>
          <cell r="C336">
            <v>1213012100</v>
          </cell>
          <cell r="D336" t="str">
            <v>314</v>
          </cell>
          <cell r="E336" t="str">
            <v>Haarbürste, Kamm o. Haarspange</v>
          </cell>
          <cell r="F336">
            <v>103.1</v>
          </cell>
          <cell r="G336">
            <v>103.1</v>
          </cell>
          <cell r="H336">
            <v>104.7</v>
          </cell>
          <cell r="I336">
            <v>106.5</v>
          </cell>
          <cell r="J336">
            <v>106.8</v>
          </cell>
          <cell r="K336">
            <v>108.7</v>
          </cell>
          <cell r="L336">
            <v>109.2</v>
          </cell>
          <cell r="M336">
            <v>109.2</v>
          </cell>
          <cell r="N336">
            <v>109.2</v>
          </cell>
          <cell r="O336">
            <v>109.2</v>
          </cell>
          <cell r="P336">
            <v>109.2</v>
          </cell>
          <cell r="Q336">
            <v>109.2</v>
          </cell>
          <cell r="S336">
            <v>33510</v>
          </cell>
        </row>
        <row r="337">
          <cell r="A337">
            <v>336</v>
          </cell>
          <cell r="B337">
            <v>314</v>
          </cell>
          <cell r="C337">
            <v>1213020100</v>
          </cell>
          <cell r="D337" t="str">
            <v>315</v>
          </cell>
          <cell r="E337" t="str">
            <v>Eau de Toilette o. Parfüm</v>
          </cell>
          <cell r="F337">
            <v>107.6</v>
          </cell>
          <cell r="G337">
            <v>108.2</v>
          </cell>
          <cell r="H337">
            <v>108.2</v>
          </cell>
          <cell r="I337">
            <v>108.2</v>
          </cell>
          <cell r="J337">
            <v>106.1</v>
          </cell>
          <cell r="K337">
            <v>106.3</v>
          </cell>
          <cell r="L337">
            <v>106</v>
          </cell>
          <cell r="M337">
            <v>106.5</v>
          </cell>
          <cell r="N337">
            <v>107.2</v>
          </cell>
          <cell r="O337">
            <v>106.8</v>
          </cell>
          <cell r="P337">
            <v>107.9</v>
          </cell>
          <cell r="Q337">
            <v>107.9</v>
          </cell>
          <cell r="S337">
            <v>33610</v>
          </cell>
        </row>
        <row r="338">
          <cell r="A338">
            <v>337</v>
          </cell>
          <cell r="B338">
            <v>315</v>
          </cell>
          <cell r="C338">
            <v>1213032100</v>
          </cell>
          <cell r="D338" t="str">
            <v>316</v>
          </cell>
          <cell r="E338" t="str">
            <v>Haarspray o. a. -pflegemittel, Frisierartikel</v>
          </cell>
          <cell r="F338">
            <v>102.6</v>
          </cell>
          <cell r="G338">
            <v>102.6</v>
          </cell>
          <cell r="H338">
            <v>102.6</v>
          </cell>
          <cell r="I338">
            <v>103.1</v>
          </cell>
          <cell r="J338">
            <v>101.1</v>
          </cell>
          <cell r="K338">
            <v>102.1</v>
          </cell>
          <cell r="L338">
            <v>99</v>
          </cell>
          <cell r="M338">
            <v>101.1</v>
          </cell>
          <cell r="N338">
            <v>100.1</v>
          </cell>
          <cell r="O338">
            <v>100.1</v>
          </cell>
          <cell r="P338">
            <v>100.6</v>
          </cell>
          <cell r="Q338">
            <v>100.1</v>
          </cell>
          <cell r="S338">
            <v>33710</v>
          </cell>
        </row>
        <row r="339">
          <cell r="A339">
            <v>338</v>
          </cell>
          <cell r="B339">
            <v>316</v>
          </cell>
          <cell r="C339">
            <v>1213031100</v>
          </cell>
          <cell r="D339" t="str">
            <v>317</v>
          </cell>
          <cell r="E339" t="str">
            <v>Haar-Shampoo</v>
          </cell>
          <cell r="F339">
            <v>103.1</v>
          </cell>
          <cell r="G339">
            <v>103.1</v>
          </cell>
          <cell r="H339">
            <v>103.1</v>
          </cell>
          <cell r="I339">
            <v>103.1</v>
          </cell>
          <cell r="J339">
            <v>103.1</v>
          </cell>
          <cell r="K339">
            <v>103.1</v>
          </cell>
          <cell r="L339">
            <v>101.6</v>
          </cell>
          <cell r="M339">
            <v>102.1</v>
          </cell>
          <cell r="N339">
            <v>101.6</v>
          </cell>
          <cell r="O339">
            <v>101.6</v>
          </cell>
          <cell r="P339">
            <v>102.1</v>
          </cell>
          <cell r="Q339">
            <v>102.1</v>
          </cell>
          <cell r="S339">
            <v>33810</v>
          </cell>
        </row>
        <row r="340">
          <cell r="A340">
            <v>339</v>
          </cell>
          <cell r="B340">
            <v>318</v>
          </cell>
          <cell r="C340">
            <v>1213040100</v>
          </cell>
          <cell r="D340" t="str">
            <v>318</v>
          </cell>
          <cell r="E340" t="str">
            <v>Handcreme</v>
          </cell>
          <cell r="F340">
            <v>99.9</v>
          </cell>
          <cell r="G340">
            <v>100.4</v>
          </cell>
          <cell r="H340">
            <v>99.9</v>
          </cell>
          <cell r="I340">
            <v>100.9</v>
          </cell>
          <cell r="J340">
            <v>101.4</v>
          </cell>
          <cell r="K340">
            <v>102</v>
          </cell>
          <cell r="L340">
            <v>103.5</v>
          </cell>
          <cell r="M340">
            <v>103.5</v>
          </cell>
          <cell r="N340">
            <v>101.9</v>
          </cell>
          <cell r="O340">
            <v>101.9</v>
          </cell>
          <cell r="P340">
            <v>102.4</v>
          </cell>
          <cell r="Q340">
            <v>102.9</v>
          </cell>
          <cell r="S340">
            <v>33910</v>
          </cell>
        </row>
        <row r="341">
          <cell r="A341">
            <v>340</v>
          </cell>
          <cell r="B341">
            <v>319</v>
          </cell>
          <cell r="C341">
            <v>1213040200</v>
          </cell>
          <cell r="D341" t="str">
            <v>319</v>
          </cell>
          <cell r="E341" t="str">
            <v>Tages- o. Nachtcreme</v>
          </cell>
          <cell r="F341">
            <v>99.7</v>
          </cell>
          <cell r="G341">
            <v>98.6</v>
          </cell>
          <cell r="H341">
            <v>98.3</v>
          </cell>
          <cell r="I341">
            <v>97.9</v>
          </cell>
          <cell r="J341">
            <v>97.9</v>
          </cell>
          <cell r="K341">
            <v>97.9</v>
          </cell>
          <cell r="L341">
            <v>99.2</v>
          </cell>
          <cell r="M341">
            <v>94.5</v>
          </cell>
          <cell r="N341">
            <v>94.7</v>
          </cell>
          <cell r="O341">
            <v>93.7</v>
          </cell>
          <cell r="P341">
            <v>94</v>
          </cell>
          <cell r="Q341">
            <v>93.7</v>
          </cell>
          <cell r="S341">
            <v>34010</v>
          </cell>
        </row>
        <row r="342">
          <cell r="A342">
            <v>341</v>
          </cell>
          <cell r="B342">
            <v>320</v>
          </cell>
          <cell r="C342">
            <v>1213040300</v>
          </cell>
          <cell r="D342" t="str">
            <v>320</v>
          </cell>
          <cell r="E342" t="str">
            <v>Kindercreme</v>
          </cell>
          <cell r="F342">
            <v>101.7</v>
          </cell>
          <cell r="G342">
            <v>101.4</v>
          </cell>
          <cell r="H342">
            <v>101.4</v>
          </cell>
          <cell r="I342">
            <v>101.4</v>
          </cell>
          <cell r="J342">
            <v>101.4</v>
          </cell>
          <cell r="K342">
            <v>101</v>
          </cell>
          <cell r="L342">
            <v>101</v>
          </cell>
          <cell r="M342">
            <v>101</v>
          </cell>
          <cell r="N342">
            <v>101</v>
          </cell>
          <cell r="O342">
            <v>101</v>
          </cell>
          <cell r="P342">
            <v>101</v>
          </cell>
          <cell r="Q342">
            <v>101</v>
          </cell>
          <cell r="S342">
            <v>34110</v>
          </cell>
        </row>
        <row r="343">
          <cell r="A343">
            <v>342</v>
          </cell>
          <cell r="B343">
            <v>321</v>
          </cell>
          <cell r="C343">
            <v>1213014100</v>
          </cell>
          <cell r="D343" t="str">
            <v>321</v>
          </cell>
          <cell r="E343" t="str">
            <v>Zahnbürste (nicht elektrisch)</v>
          </cell>
          <cell r="F343">
            <v>105.3</v>
          </cell>
          <cell r="G343">
            <v>105.3</v>
          </cell>
          <cell r="H343">
            <v>104.2</v>
          </cell>
          <cell r="I343">
            <v>104.2</v>
          </cell>
          <cell r="J343">
            <v>104.2</v>
          </cell>
          <cell r="K343">
            <v>103.7</v>
          </cell>
          <cell r="L343">
            <v>103.7</v>
          </cell>
          <cell r="M343">
            <v>103.1</v>
          </cell>
          <cell r="N343">
            <v>102.5</v>
          </cell>
          <cell r="O343">
            <v>102.5</v>
          </cell>
          <cell r="P343">
            <v>103.1</v>
          </cell>
          <cell r="Q343">
            <v>103.1</v>
          </cell>
          <cell r="S343">
            <v>34210</v>
          </cell>
        </row>
        <row r="344">
          <cell r="A344">
            <v>343</v>
          </cell>
          <cell r="B344">
            <v>322</v>
          </cell>
          <cell r="C344">
            <v>1213051100</v>
          </cell>
          <cell r="D344" t="str">
            <v>322</v>
          </cell>
          <cell r="E344" t="str">
            <v>Zahncreme</v>
          </cell>
          <cell r="F344">
            <v>102</v>
          </cell>
          <cell r="G344">
            <v>100</v>
          </cell>
          <cell r="H344">
            <v>101</v>
          </cell>
          <cell r="I344">
            <v>101</v>
          </cell>
          <cell r="J344">
            <v>101</v>
          </cell>
          <cell r="K344">
            <v>101</v>
          </cell>
          <cell r="L344">
            <v>101</v>
          </cell>
          <cell r="M344">
            <v>101.9</v>
          </cell>
          <cell r="N344">
            <v>101.9</v>
          </cell>
          <cell r="O344">
            <v>101.9</v>
          </cell>
          <cell r="P344">
            <v>101</v>
          </cell>
          <cell r="Q344">
            <v>101</v>
          </cell>
          <cell r="S344">
            <v>34310</v>
          </cell>
        </row>
        <row r="345">
          <cell r="A345">
            <v>344</v>
          </cell>
          <cell r="B345">
            <v>323</v>
          </cell>
          <cell r="C345">
            <v>1213052100</v>
          </cell>
          <cell r="D345" t="str">
            <v>323</v>
          </cell>
          <cell r="E345" t="str">
            <v>Andere Mund- und Zahnpflegemittel</v>
          </cell>
          <cell r="F345">
            <v>100.7</v>
          </cell>
          <cell r="G345">
            <v>101.3</v>
          </cell>
          <cell r="H345">
            <v>101.3</v>
          </cell>
          <cell r="I345">
            <v>101.3</v>
          </cell>
          <cell r="J345">
            <v>101.3</v>
          </cell>
          <cell r="K345">
            <v>101</v>
          </cell>
          <cell r="L345">
            <v>102.8</v>
          </cell>
          <cell r="M345">
            <v>103.1</v>
          </cell>
          <cell r="N345">
            <v>102.8</v>
          </cell>
          <cell r="O345">
            <v>102.8</v>
          </cell>
          <cell r="P345">
            <v>101.3</v>
          </cell>
          <cell r="Q345">
            <v>102.5</v>
          </cell>
          <cell r="S345">
            <v>34410</v>
          </cell>
        </row>
        <row r="346">
          <cell r="A346">
            <v>345</v>
          </cell>
          <cell r="B346">
            <v>324</v>
          </cell>
          <cell r="C346">
            <v>1213070100</v>
          </cell>
          <cell r="D346" t="str">
            <v>324</v>
          </cell>
          <cell r="E346" t="str">
            <v>Lippen- o. Lippenpflegestift</v>
          </cell>
          <cell r="F346">
            <v>106.8</v>
          </cell>
          <cell r="G346">
            <v>105.7</v>
          </cell>
          <cell r="H346">
            <v>105.7</v>
          </cell>
          <cell r="I346">
            <v>105.7</v>
          </cell>
          <cell r="J346">
            <v>105.1</v>
          </cell>
          <cell r="K346">
            <v>104.7</v>
          </cell>
          <cell r="L346">
            <v>105</v>
          </cell>
          <cell r="M346">
            <v>105.1</v>
          </cell>
          <cell r="N346">
            <v>103.3</v>
          </cell>
          <cell r="O346">
            <v>103.8</v>
          </cell>
          <cell r="P346">
            <v>103.1</v>
          </cell>
          <cell r="Q346">
            <v>103.8</v>
          </cell>
          <cell r="S346">
            <v>34510</v>
          </cell>
        </row>
        <row r="347">
          <cell r="A347">
            <v>346</v>
          </cell>
          <cell r="B347">
            <v>325</v>
          </cell>
          <cell r="C347">
            <v>1213070200</v>
          </cell>
          <cell r="D347" t="str">
            <v>325</v>
          </cell>
          <cell r="E347" t="str">
            <v>Nagellack</v>
          </cell>
          <cell r="F347">
            <v>124</v>
          </cell>
          <cell r="G347">
            <v>122.1</v>
          </cell>
          <cell r="H347">
            <v>122.1</v>
          </cell>
          <cell r="I347">
            <v>122.1</v>
          </cell>
          <cell r="J347">
            <v>122.6</v>
          </cell>
          <cell r="K347">
            <v>125.2</v>
          </cell>
          <cell r="L347">
            <v>125.4</v>
          </cell>
          <cell r="M347">
            <v>125.4</v>
          </cell>
          <cell r="N347">
            <v>125.5</v>
          </cell>
          <cell r="O347">
            <v>125.4</v>
          </cell>
          <cell r="P347">
            <v>126.3</v>
          </cell>
          <cell r="Q347">
            <v>122.3</v>
          </cell>
          <cell r="S347">
            <v>34610</v>
          </cell>
        </row>
        <row r="348">
          <cell r="A348">
            <v>347</v>
          </cell>
          <cell r="B348">
            <v>326</v>
          </cell>
          <cell r="C348">
            <v>1213070300</v>
          </cell>
          <cell r="D348" t="str">
            <v>326</v>
          </cell>
          <cell r="E348" t="str">
            <v>Make up</v>
          </cell>
          <cell r="F348">
            <v>102.3</v>
          </cell>
          <cell r="G348">
            <v>101.7</v>
          </cell>
          <cell r="H348">
            <v>102.2</v>
          </cell>
          <cell r="I348">
            <v>102.2</v>
          </cell>
          <cell r="J348">
            <v>102.1</v>
          </cell>
          <cell r="K348">
            <v>102.1</v>
          </cell>
          <cell r="L348">
            <v>102.7</v>
          </cell>
          <cell r="M348">
            <v>103.2</v>
          </cell>
          <cell r="N348">
            <v>103.7</v>
          </cell>
          <cell r="O348">
            <v>103</v>
          </cell>
          <cell r="P348">
            <v>103.3</v>
          </cell>
          <cell r="Q348">
            <v>103.3</v>
          </cell>
          <cell r="S348">
            <v>34710</v>
          </cell>
        </row>
        <row r="349">
          <cell r="A349">
            <v>348</v>
          </cell>
          <cell r="B349">
            <v>327</v>
          </cell>
          <cell r="C349">
            <v>1213070400</v>
          </cell>
          <cell r="D349" t="str">
            <v>327</v>
          </cell>
          <cell r="E349" t="str">
            <v>Kajalstift o. Mascara</v>
          </cell>
          <cell r="F349">
            <v>112.5</v>
          </cell>
          <cell r="G349">
            <v>112.3</v>
          </cell>
          <cell r="H349">
            <v>112.3</v>
          </cell>
          <cell r="I349">
            <v>111.7</v>
          </cell>
          <cell r="J349">
            <v>112.3</v>
          </cell>
          <cell r="K349">
            <v>111.7</v>
          </cell>
          <cell r="L349">
            <v>113</v>
          </cell>
          <cell r="M349">
            <v>111.5</v>
          </cell>
          <cell r="N349">
            <v>112.5</v>
          </cell>
          <cell r="O349">
            <v>111.5</v>
          </cell>
          <cell r="P349">
            <v>111.7</v>
          </cell>
          <cell r="Q349">
            <v>109.9</v>
          </cell>
          <cell r="S349">
            <v>34810</v>
          </cell>
        </row>
        <row r="350">
          <cell r="A350">
            <v>349</v>
          </cell>
          <cell r="B350">
            <v>328</v>
          </cell>
          <cell r="C350">
            <v>1213017100</v>
          </cell>
          <cell r="D350" t="str">
            <v>328</v>
          </cell>
          <cell r="E350" t="str">
            <v>Nichtelektr. Gebrauchsgut für die Körperpflege</v>
          </cell>
          <cell r="F350">
            <v>116.4</v>
          </cell>
          <cell r="G350">
            <v>113.4</v>
          </cell>
          <cell r="H350">
            <v>113.1</v>
          </cell>
          <cell r="I350">
            <v>113.4</v>
          </cell>
          <cell r="J350">
            <v>114.1</v>
          </cell>
          <cell r="K350">
            <v>117.1</v>
          </cell>
          <cell r="L350">
            <v>117.7</v>
          </cell>
          <cell r="M350">
            <v>117.4</v>
          </cell>
          <cell r="N350">
            <v>117.1</v>
          </cell>
          <cell r="O350">
            <v>117.4</v>
          </cell>
          <cell r="P350">
            <v>117.4</v>
          </cell>
          <cell r="Q350">
            <v>117.4</v>
          </cell>
          <cell r="S350">
            <v>34910</v>
          </cell>
        </row>
        <row r="351">
          <cell r="A351">
            <v>350</v>
          </cell>
          <cell r="B351">
            <v>329</v>
          </cell>
          <cell r="C351">
            <v>1213060100</v>
          </cell>
          <cell r="D351" t="str">
            <v>329</v>
          </cell>
          <cell r="E351" t="str">
            <v>Rasierwasser (Aftershave) o. a. Rasiermittel</v>
          </cell>
          <cell r="F351">
            <v>103.5</v>
          </cell>
          <cell r="G351">
            <v>104.1</v>
          </cell>
          <cell r="H351">
            <v>104.9</v>
          </cell>
          <cell r="I351">
            <v>104.9</v>
          </cell>
          <cell r="J351">
            <v>104.9</v>
          </cell>
          <cell r="K351">
            <v>105.9</v>
          </cell>
          <cell r="L351">
            <v>104.4</v>
          </cell>
          <cell r="M351">
            <v>106.6</v>
          </cell>
          <cell r="N351">
            <v>106.4</v>
          </cell>
          <cell r="O351">
            <v>104.5</v>
          </cell>
          <cell r="P351">
            <v>103.6</v>
          </cell>
          <cell r="Q351">
            <v>104.4</v>
          </cell>
          <cell r="S351">
            <v>35010</v>
          </cell>
        </row>
        <row r="352">
          <cell r="A352">
            <v>351</v>
          </cell>
          <cell r="B352">
            <v>330</v>
          </cell>
          <cell r="C352">
            <v>1213081100</v>
          </cell>
          <cell r="D352" t="str">
            <v>330</v>
          </cell>
          <cell r="E352" t="str">
            <v>Feinseife</v>
          </cell>
          <cell r="F352">
            <v>101.1</v>
          </cell>
          <cell r="G352">
            <v>101.1</v>
          </cell>
          <cell r="H352">
            <v>101.1</v>
          </cell>
          <cell r="I352">
            <v>101.1</v>
          </cell>
          <cell r="J352">
            <v>101.1</v>
          </cell>
          <cell r="K352">
            <v>102.9</v>
          </cell>
          <cell r="L352">
            <v>102.9</v>
          </cell>
          <cell r="M352">
            <v>102.9</v>
          </cell>
          <cell r="N352">
            <v>104.8</v>
          </cell>
          <cell r="O352">
            <v>104.8</v>
          </cell>
          <cell r="P352">
            <v>104.8</v>
          </cell>
          <cell r="Q352">
            <v>104.8</v>
          </cell>
          <cell r="S352">
            <v>35110</v>
          </cell>
        </row>
        <row r="353">
          <cell r="A353">
            <v>352</v>
          </cell>
          <cell r="B353">
            <v>331</v>
          </cell>
          <cell r="C353">
            <v>1213083200</v>
          </cell>
          <cell r="D353" t="str">
            <v>331</v>
          </cell>
          <cell r="E353" t="str">
            <v>Duschbad o. a. Badezusatzmittel</v>
          </cell>
          <cell r="F353">
            <v>97.5</v>
          </cell>
          <cell r="G353">
            <v>97.5</v>
          </cell>
          <cell r="H353">
            <v>97.5</v>
          </cell>
          <cell r="I353">
            <v>97.5</v>
          </cell>
          <cell r="J353">
            <v>97.5</v>
          </cell>
          <cell r="K353">
            <v>97.5</v>
          </cell>
          <cell r="L353">
            <v>97.5</v>
          </cell>
          <cell r="M353">
            <v>98.2</v>
          </cell>
          <cell r="N353">
            <v>98.8</v>
          </cell>
          <cell r="O353">
            <v>98.8</v>
          </cell>
          <cell r="P353">
            <v>98.2</v>
          </cell>
          <cell r="Q353">
            <v>96.3</v>
          </cell>
          <cell r="S353">
            <v>35210</v>
          </cell>
        </row>
        <row r="354">
          <cell r="A354">
            <v>353</v>
          </cell>
          <cell r="B354">
            <v>332</v>
          </cell>
          <cell r="C354">
            <v>1213089100</v>
          </cell>
          <cell r="D354" t="str">
            <v>332</v>
          </cell>
          <cell r="E354" t="str">
            <v>Deo-Spray o. Deo-Roller</v>
          </cell>
          <cell r="F354">
            <v>105.5</v>
          </cell>
          <cell r="G354">
            <v>105.8</v>
          </cell>
          <cell r="H354">
            <v>106.2</v>
          </cell>
          <cell r="I354">
            <v>107.4</v>
          </cell>
          <cell r="J354">
            <v>108.2</v>
          </cell>
          <cell r="K354">
            <v>108.6</v>
          </cell>
          <cell r="L354">
            <v>108.1</v>
          </cell>
          <cell r="M354">
            <v>108.6</v>
          </cell>
          <cell r="N354">
            <v>108.6</v>
          </cell>
          <cell r="O354">
            <v>108.6</v>
          </cell>
          <cell r="P354">
            <v>108.6</v>
          </cell>
          <cell r="Q354">
            <v>107.1</v>
          </cell>
          <cell r="S354">
            <v>35310</v>
          </cell>
        </row>
        <row r="355">
          <cell r="A355">
            <v>354</v>
          </cell>
          <cell r="B355">
            <v>333</v>
          </cell>
          <cell r="C355">
            <v>1213092100</v>
          </cell>
          <cell r="D355" t="str">
            <v>333</v>
          </cell>
          <cell r="E355" t="str">
            <v>Papiertaschentücher</v>
          </cell>
          <cell r="F355">
            <v>104.5</v>
          </cell>
          <cell r="G355">
            <v>102.9</v>
          </cell>
          <cell r="H355">
            <v>100.8</v>
          </cell>
          <cell r="I355">
            <v>98.7</v>
          </cell>
          <cell r="J355">
            <v>97.1</v>
          </cell>
          <cell r="K355">
            <v>96.5</v>
          </cell>
          <cell r="L355">
            <v>97.1</v>
          </cell>
          <cell r="M355">
            <v>96.5</v>
          </cell>
          <cell r="N355">
            <v>95.9</v>
          </cell>
          <cell r="O355">
            <v>95.9</v>
          </cell>
          <cell r="P355">
            <v>94.8</v>
          </cell>
          <cell r="Q355">
            <v>96.5</v>
          </cell>
          <cell r="S355">
            <v>35410</v>
          </cell>
        </row>
        <row r="356">
          <cell r="A356">
            <v>355</v>
          </cell>
          <cell r="B356">
            <v>334</v>
          </cell>
          <cell r="C356">
            <v>1213091100</v>
          </cell>
          <cell r="D356" t="str">
            <v>334</v>
          </cell>
          <cell r="E356" t="str">
            <v>Toilettenpapier</v>
          </cell>
          <cell r="F356">
            <v>97.8</v>
          </cell>
          <cell r="G356">
            <v>98.1</v>
          </cell>
          <cell r="H356">
            <v>97.1</v>
          </cell>
          <cell r="I356">
            <v>97.1</v>
          </cell>
          <cell r="J356">
            <v>94.8</v>
          </cell>
          <cell r="K356">
            <v>94.1</v>
          </cell>
          <cell r="L356">
            <v>95.6</v>
          </cell>
          <cell r="M356">
            <v>95.9</v>
          </cell>
          <cell r="N356">
            <v>95.9</v>
          </cell>
          <cell r="O356">
            <v>95.2</v>
          </cell>
          <cell r="P356">
            <v>95.2</v>
          </cell>
          <cell r="Q356">
            <v>94.8</v>
          </cell>
          <cell r="S356">
            <v>35510</v>
          </cell>
        </row>
        <row r="357">
          <cell r="A357">
            <v>356</v>
          </cell>
          <cell r="B357">
            <v>335</v>
          </cell>
          <cell r="C357">
            <v>1213093100</v>
          </cell>
          <cell r="D357" t="str">
            <v>335</v>
          </cell>
          <cell r="E357" t="str">
            <v>Höschenwindeln</v>
          </cell>
          <cell r="F357">
            <v>105</v>
          </cell>
          <cell r="G357">
            <v>106</v>
          </cell>
          <cell r="H357">
            <v>104.5</v>
          </cell>
          <cell r="I357">
            <v>104</v>
          </cell>
          <cell r="J357">
            <v>104</v>
          </cell>
          <cell r="K357">
            <v>103</v>
          </cell>
          <cell r="L357">
            <v>99.7</v>
          </cell>
          <cell r="M357">
            <v>104.2</v>
          </cell>
          <cell r="N357">
            <v>104.2</v>
          </cell>
          <cell r="O357">
            <v>102.1</v>
          </cell>
          <cell r="P357">
            <v>102.5</v>
          </cell>
          <cell r="Q357">
            <v>99.6</v>
          </cell>
          <cell r="S357">
            <v>35610</v>
          </cell>
        </row>
        <row r="358">
          <cell r="A358">
            <v>357</v>
          </cell>
          <cell r="B358">
            <v>336</v>
          </cell>
          <cell r="C358">
            <v>612050100</v>
          </cell>
          <cell r="D358" t="str">
            <v>336</v>
          </cell>
          <cell r="E358" t="str">
            <v>Fieberthermometer</v>
          </cell>
          <cell r="F358">
            <v>82.6</v>
          </cell>
          <cell r="G358">
            <v>82.6</v>
          </cell>
          <cell r="H358">
            <v>94.1</v>
          </cell>
          <cell r="I358">
            <v>94.1</v>
          </cell>
          <cell r="J358">
            <v>94.2</v>
          </cell>
          <cell r="K358">
            <v>94.1</v>
          </cell>
          <cell r="L358">
            <v>94.6</v>
          </cell>
          <cell r="M358">
            <v>94.2</v>
          </cell>
          <cell r="N358">
            <v>94.6</v>
          </cell>
          <cell r="O358">
            <v>94.6</v>
          </cell>
          <cell r="P358">
            <v>94.6</v>
          </cell>
          <cell r="Q358">
            <v>94.6</v>
          </cell>
          <cell r="S358">
            <v>35710</v>
          </cell>
        </row>
        <row r="359">
          <cell r="A359">
            <v>358</v>
          </cell>
          <cell r="B359">
            <v>337</v>
          </cell>
          <cell r="C359">
            <v>612030100</v>
          </cell>
          <cell r="D359" t="str">
            <v>337</v>
          </cell>
          <cell r="E359" t="str">
            <v>Wundpflaster</v>
          </cell>
          <cell r="F359">
            <v>104.7</v>
          </cell>
          <cell r="G359">
            <v>104.7</v>
          </cell>
          <cell r="H359">
            <v>104.7</v>
          </cell>
          <cell r="I359">
            <v>104.7</v>
          </cell>
          <cell r="J359">
            <v>105.4</v>
          </cell>
          <cell r="K359">
            <v>105.8</v>
          </cell>
          <cell r="L359">
            <v>103.8</v>
          </cell>
          <cell r="M359">
            <v>104.2</v>
          </cell>
          <cell r="N359">
            <v>105.1</v>
          </cell>
          <cell r="O359">
            <v>105.1</v>
          </cell>
          <cell r="P359">
            <v>105.1</v>
          </cell>
          <cell r="Q359">
            <v>105.1</v>
          </cell>
          <cell r="S359">
            <v>35810</v>
          </cell>
        </row>
        <row r="360">
          <cell r="A360">
            <v>359</v>
          </cell>
          <cell r="B360">
            <v>338</v>
          </cell>
          <cell r="C360">
            <v>1213099100</v>
          </cell>
          <cell r="D360" t="str">
            <v>338</v>
          </cell>
          <cell r="E360" t="str">
            <v>Tampons o. a. Hygieneartikel</v>
          </cell>
          <cell r="F360">
            <v>101.2</v>
          </cell>
          <cell r="G360">
            <v>101.5</v>
          </cell>
          <cell r="H360">
            <v>101.2</v>
          </cell>
          <cell r="I360">
            <v>101.2</v>
          </cell>
          <cell r="J360">
            <v>101</v>
          </cell>
          <cell r="K360">
            <v>101.5</v>
          </cell>
          <cell r="L360">
            <v>101.5</v>
          </cell>
          <cell r="M360">
            <v>99.6</v>
          </cell>
          <cell r="N360">
            <v>99.6</v>
          </cell>
          <cell r="O360">
            <v>98.7</v>
          </cell>
          <cell r="P360">
            <v>98.4</v>
          </cell>
          <cell r="Q360">
            <v>98.4</v>
          </cell>
          <cell r="S360">
            <v>35910</v>
          </cell>
        </row>
        <row r="361">
          <cell r="A361">
            <v>360</v>
          </cell>
          <cell r="B361">
            <v>339</v>
          </cell>
          <cell r="C361">
            <v>612090200</v>
          </cell>
          <cell r="D361" t="str">
            <v>339</v>
          </cell>
          <cell r="E361" t="str">
            <v>Kondome o. Schwangerschaftstest</v>
          </cell>
          <cell r="F361">
            <v>106.5</v>
          </cell>
          <cell r="G361">
            <v>105.9</v>
          </cell>
          <cell r="H361">
            <v>105.9</v>
          </cell>
          <cell r="I361">
            <v>105.9</v>
          </cell>
          <cell r="J361">
            <v>107</v>
          </cell>
          <cell r="K361">
            <v>107.1</v>
          </cell>
          <cell r="L361">
            <v>110.4</v>
          </cell>
          <cell r="M361">
            <v>110.4</v>
          </cell>
          <cell r="N361">
            <v>110.1</v>
          </cell>
          <cell r="O361">
            <v>110.5</v>
          </cell>
          <cell r="P361">
            <v>109.8</v>
          </cell>
          <cell r="Q361">
            <v>109.8</v>
          </cell>
          <cell r="S361">
            <v>36010</v>
          </cell>
        </row>
        <row r="362">
          <cell r="A362">
            <v>361</v>
          </cell>
          <cell r="B362">
            <v>340</v>
          </cell>
          <cell r="C362">
            <v>611090100</v>
          </cell>
          <cell r="D362" t="str">
            <v>340</v>
          </cell>
          <cell r="E362" t="str">
            <v>Melissengeist</v>
          </cell>
          <cell r="F362">
            <v>102.6</v>
          </cell>
          <cell r="G362">
            <v>102.6</v>
          </cell>
          <cell r="H362">
            <v>102.6</v>
          </cell>
          <cell r="I362">
            <v>102.6</v>
          </cell>
          <cell r="J362">
            <v>102.6</v>
          </cell>
          <cell r="K362">
            <v>102.6</v>
          </cell>
          <cell r="L362">
            <v>103.6</v>
          </cell>
          <cell r="M362">
            <v>103</v>
          </cell>
          <cell r="N362">
            <v>103</v>
          </cell>
          <cell r="O362">
            <v>103</v>
          </cell>
          <cell r="P362">
            <v>99.8</v>
          </cell>
          <cell r="Q362">
            <v>103.8</v>
          </cell>
          <cell r="S362">
            <v>36110</v>
          </cell>
        </row>
        <row r="363">
          <cell r="A363">
            <v>362</v>
          </cell>
          <cell r="B363">
            <v>341</v>
          </cell>
          <cell r="C363">
            <v>119352100</v>
          </cell>
          <cell r="D363" t="str">
            <v>341</v>
          </cell>
          <cell r="E363" t="str">
            <v>Baby-Milchnahrung, Pulverform</v>
          </cell>
          <cell r="F363">
            <v>104.8</v>
          </cell>
          <cell r="G363">
            <v>104.6</v>
          </cell>
          <cell r="H363">
            <v>104.4</v>
          </cell>
          <cell r="I363">
            <v>103.7</v>
          </cell>
          <cell r="J363">
            <v>103.7</v>
          </cell>
          <cell r="K363">
            <v>103.6</v>
          </cell>
          <cell r="L363">
            <v>103.9</v>
          </cell>
          <cell r="M363">
            <v>103.9</v>
          </cell>
          <cell r="N363">
            <v>103.1</v>
          </cell>
          <cell r="O363">
            <v>105.4</v>
          </cell>
          <cell r="P363">
            <v>105.4</v>
          </cell>
          <cell r="Q363">
            <v>105.4</v>
          </cell>
          <cell r="S363">
            <v>36210</v>
          </cell>
        </row>
        <row r="364">
          <cell r="A364">
            <v>363</v>
          </cell>
          <cell r="B364">
            <v>342</v>
          </cell>
          <cell r="C364">
            <v>119353100</v>
          </cell>
          <cell r="D364" t="str">
            <v>342</v>
          </cell>
          <cell r="E364" t="str">
            <v>Kinderkost, fertige Säuglingsnahrung</v>
          </cell>
          <cell r="F364">
            <v>110.5</v>
          </cell>
          <cell r="G364">
            <v>110.5</v>
          </cell>
          <cell r="H364">
            <v>110.5</v>
          </cell>
          <cell r="I364">
            <v>109.6</v>
          </cell>
          <cell r="J364">
            <v>108.7</v>
          </cell>
          <cell r="K364">
            <v>108.7</v>
          </cell>
          <cell r="L364">
            <v>108.7</v>
          </cell>
          <cell r="M364">
            <v>108.7</v>
          </cell>
          <cell r="N364">
            <v>108.7</v>
          </cell>
          <cell r="O364">
            <v>109.6</v>
          </cell>
          <cell r="P364">
            <v>107.8</v>
          </cell>
          <cell r="Q364">
            <v>108.7</v>
          </cell>
          <cell r="S364">
            <v>36310</v>
          </cell>
        </row>
        <row r="365">
          <cell r="A365">
            <v>364</v>
          </cell>
          <cell r="B365">
            <v>343</v>
          </cell>
          <cell r="C365">
            <v>611090200</v>
          </cell>
          <cell r="D365" t="str">
            <v>343</v>
          </cell>
          <cell r="E365" t="str">
            <v>Nahrungsergänzungsmittel</v>
          </cell>
          <cell r="F365">
            <v>93.3</v>
          </cell>
          <cell r="G365">
            <v>93.3</v>
          </cell>
          <cell r="H365">
            <v>93.3</v>
          </cell>
          <cell r="I365">
            <v>93.3</v>
          </cell>
          <cell r="J365">
            <v>91</v>
          </cell>
          <cell r="K365">
            <v>90.2</v>
          </cell>
          <cell r="L365">
            <v>90.2</v>
          </cell>
          <cell r="M365">
            <v>90.2</v>
          </cell>
          <cell r="N365">
            <v>90.2</v>
          </cell>
          <cell r="O365">
            <v>90.2</v>
          </cell>
          <cell r="P365">
            <v>89.5</v>
          </cell>
          <cell r="Q365">
            <v>86.4</v>
          </cell>
          <cell r="S365">
            <v>36410</v>
          </cell>
        </row>
        <row r="366">
          <cell r="A366">
            <v>365</v>
          </cell>
          <cell r="B366">
            <v>345</v>
          </cell>
          <cell r="C366">
            <v>912113100</v>
          </cell>
          <cell r="D366" t="str">
            <v>344</v>
          </cell>
          <cell r="E366" t="str">
            <v>Digitale Kamera</v>
          </cell>
          <cell r="F366">
            <v>80</v>
          </cell>
          <cell r="G366">
            <v>80.5</v>
          </cell>
          <cell r="H366">
            <v>77.3</v>
          </cell>
          <cell r="I366">
            <v>77.7</v>
          </cell>
          <cell r="J366">
            <v>75</v>
          </cell>
          <cell r="K366">
            <v>76.7</v>
          </cell>
          <cell r="L366">
            <v>78.3</v>
          </cell>
          <cell r="M366">
            <v>79.8</v>
          </cell>
          <cell r="N366">
            <v>78.599999999999994</v>
          </cell>
          <cell r="O366">
            <v>77.400000000000006</v>
          </cell>
          <cell r="P366">
            <v>73.099999999999994</v>
          </cell>
          <cell r="Q366">
            <v>73.3</v>
          </cell>
          <cell r="S366">
            <v>36510</v>
          </cell>
        </row>
        <row r="367">
          <cell r="A367">
            <v>366</v>
          </cell>
          <cell r="B367">
            <v>344</v>
          </cell>
          <cell r="C367">
            <v>912112100</v>
          </cell>
          <cell r="D367" t="str">
            <v>345</v>
          </cell>
          <cell r="E367" t="str">
            <v>Kleinbild-Kamera</v>
          </cell>
          <cell r="F367">
            <v>97.7</v>
          </cell>
          <cell r="G367">
            <v>97.7</v>
          </cell>
          <cell r="H367">
            <v>97</v>
          </cell>
          <cell r="I367">
            <v>97</v>
          </cell>
          <cell r="J367">
            <v>93.8</v>
          </cell>
          <cell r="K367">
            <v>93.3</v>
          </cell>
          <cell r="L367">
            <v>93</v>
          </cell>
          <cell r="M367">
            <v>91.5</v>
          </cell>
          <cell r="N367">
            <v>90.9</v>
          </cell>
          <cell r="O367">
            <v>90.9</v>
          </cell>
          <cell r="P367">
            <v>91.2</v>
          </cell>
          <cell r="Q367">
            <v>91.5</v>
          </cell>
          <cell r="S367">
            <v>36610</v>
          </cell>
        </row>
        <row r="368">
          <cell r="A368">
            <v>367</v>
          </cell>
          <cell r="B368">
            <v>346</v>
          </cell>
          <cell r="C368">
            <v>914015100</v>
          </cell>
          <cell r="D368" t="str">
            <v>346</v>
          </cell>
          <cell r="E368" t="str">
            <v>Filme für Fotoapparate o. Filmkameras, unbel.</v>
          </cell>
          <cell r="F368">
            <v>103</v>
          </cell>
          <cell r="G368">
            <v>103.6</v>
          </cell>
          <cell r="H368">
            <v>103.6</v>
          </cell>
          <cell r="I368">
            <v>104.5</v>
          </cell>
          <cell r="J368">
            <v>102.7</v>
          </cell>
          <cell r="K368">
            <v>101.7</v>
          </cell>
          <cell r="L368">
            <v>103.5</v>
          </cell>
          <cell r="M368">
            <v>103.5</v>
          </cell>
          <cell r="N368">
            <v>100.8</v>
          </cell>
          <cell r="O368">
            <v>101.1</v>
          </cell>
          <cell r="P368">
            <v>101.7</v>
          </cell>
          <cell r="Q368">
            <v>101.7</v>
          </cell>
          <cell r="S368">
            <v>36710</v>
          </cell>
        </row>
        <row r="369">
          <cell r="A369">
            <v>368</v>
          </cell>
          <cell r="B369">
            <v>347</v>
          </cell>
          <cell r="C369">
            <v>914030200</v>
          </cell>
          <cell r="D369" t="str">
            <v>347</v>
          </cell>
          <cell r="E369" t="str">
            <v>Fotoalbum</v>
          </cell>
          <cell r="F369">
            <v>100.8</v>
          </cell>
          <cell r="G369">
            <v>100.3</v>
          </cell>
          <cell r="H369">
            <v>101.8</v>
          </cell>
          <cell r="I369">
            <v>101.8</v>
          </cell>
          <cell r="J369">
            <v>101.8</v>
          </cell>
          <cell r="K369">
            <v>101.8</v>
          </cell>
          <cell r="L369">
            <v>99.8</v>
          </cell>
          <cell r="M369">
            <v>98.8</v>
          </cell>
          <cell r="N369">
            <v>97.9</v>
          </cell>
          <cell r="O369">
            <v>100.5</v>
          </cell>
          <cell r="P369">
            <v>101.6</v>
          </cell>
          <cell r="Q369">
            <v>102</v>
          </cell>
          <cell r="S369">
            <v>36810</v>
          </cell>
        </row>
        <row r="370">
          <cell r="A370">
            <v>369</v>
          </cell>
          <cell r="B370">
            <v>348</v>
          </cell>
          <cell r="C370">
            <v>613032100</v>
          </cell>
          <cell r="D370" t="str">
            <v>348</v>
          </cell>
          <cell r="E370" t="str">
            <v>Brillenfassung</v>
          </cell>
          <cell r="F370">
            <v>105.9</v>
          </cell>
          <cell r="G370">
            <v>105.9</v>
          </cell>
          <cell r="H370">
            <v>105.9</v>
          </cell>
          <cell r="I370">
            <v>105.9</v>
          </cell>
          <cell r="J370">
            <v>105.9</v>
          </cell>
          <cell r="K370">
            <v>108.9</v>
          </cell>
          <cell r="L370">
            <v>109.3</v>
          </cell>
          <cell r="M370">
            <v>109.4</v>
          </cell>
          <cell r="N370">
            <v>109.4</v>
          </cell>
          <cell r="O370">
            <v>109.3</v>
          </cell>
          <cell r="P370">
            <v>109.3</v>
          </cell>
          <cell r="Q370">
            <v>110.5</v>
          </cell>
          <cell r="S370">
            <v>36910</v>
          </cell>
        </row>
        <row r="371">
          <cell r="A371">
            <v>370</v>
          </cell>
          <cell r="B371">
            <v>349</v>
          </cell>
          <cell r="C371">
            <v>613032200</v>
          </cell>
          <cell r="D371" t="str">
            <v>349</v>
          </cell>
          <cell r="E371" t="str">
            <v>Augenglas, PKV</v>
          </cell>
          <cell r="F371">
            <v>105.1</v>
          </cell>
          <cell r="G371">
            <v>105.3</v>
          </cell>
          <cell r="H371">
            <v>105.3</v>
          </cell>
          <cell r="I371">
            <v>105.3</v>
          </cell>
          <cell r="J371">
            <v>105.3</v>
          </cell>
          <cell r="K371">
            <v>105.3</v>
          </cell>
          <cell r="L371">
            <v>106</v>
          </cell>
          <cell r="M371">
            <v>106</v>
          </cell>
          <cell r="N371">
            <v>107.3</v>
          </cell>
          <cell r="O371">
            <v>107.3</v>
          </cell>
          <cell r="P371">
            <v>107.3</v>
          </cell>
          <cell r="Q371">
            <v>107.3</v>
          </cell>
          <cell r="S371">
            <v>37010</v>
          </cell>
        </row>
        <row r="372">
          <cell r="A372">
            <v>371</v>
          </cell>
          <cell r="B372">
            <v>350</v>
          </cell>
          <cell r="C372">
            <v>613031100</v>
          </cell>
          <cell r="D372" t="str">
            <v>350</v>
          </cell>
          <cell r="E372" t="str">
            <v>Augenglas, GKV</v>
          </cell>
          <cell r="F372">
            <v>168.6</v>
          </cell>
          <cell r="G372">
            <v>168.6</v>
          </cell>
          <cell r="H372">
            <v>168.6</v>
          </cell>
          <cell r="I372">
            <v>168.6</v>
          </cell>
          <cell r="J372">
            <v>168.6</v>
          </cell>
          <cell r="K372">
            <v>168.6</v>
          </cell>
          <cell r="L372">
            <v>171.3</v>
          </cell>
          <cell r="M372">
            <v>172.8</v>
          </cell>
          <cell r="N372">
            <v>173.1</v>
          </cell>
          <cell r="O372">
            <v>171.5</v>
          </cell>
          <cell r="P372">
            <v>171.5</v>
          </cell>
          <cell r="Q372">
            <v>171.5</v>
          </cell>
          <cell r="S372">
            <v>37110</v>
          </cell>
        </row>
        <row r="373">
          <cell r="A373">
            <v>372</v>
          </cell>
          <cell r="B373">
            <v>352</v>
          </cell>
          <cell r="C373">
            <v>1232261100</v>
          </cell>
          <cell r="D373" t="str">
            <v>351</v>
          </cell>
          <cell r="E373" t="str">
            <v>Sonnenbrille</v>
          </cell>
          <cell r="F373">
            <v>98.8</v>
          </cell>
          <cell r="G373">
            <v>98.8</v>
          </cell>
          <cell r="H373">
            <v>98.8</v>
          </cell>
          <cell r="I373">
            <v>98.8</v>
          </cell>
          <cell r="J373">
            <v>98.8</v>
          </cell>
          <cell r="K373">
            <v>100</v>
          </cell>
          <cell r="L373">
            <v>100.7</v>
          </cell>
          <cell r="M373">
            <v>100.7</v>
          </cell>
          <cell r="N373">
            <v>100.6</v>
          </cell>
          <cell r="O373">
            <v>100.6</v>
          </cell>
          <cell r="P373">
            <v>100.6</v>
          </cell>
          <cell r="Q373">
            <v>101.5</v>
          </cell>
          <cell r="S373">
            <v>37210</v>
          </cell>
        </row>
        <row r="374">
          <cell r="A374">
            <v>373</v>
          </cell>
          <cell r="B374">
            <v>353</v>
          </cell>
          <cell r="C374">
            <v>913016100</v>
          </cell>
          <cell r="D374" t="str">
            <v>352</v>
          </cell>
          <cell r="E374" t="str">
            <v>Tisch- o. Taschenrechner</v>
          </cell>
          <cell r="F374">
            <v>99.4</v>
          </cell>
          <cell r="G374">
            <v>99.4</v>
          </cell>
          <cell r="H374">
            <v>99.4</v>
          </cell>
          <cell r="I374">
            <v>99.4</v>
          </cell>
          <cell r="J374">
            <v>99.4</v>
          </cell>
          <cell r="K374">
            <v>99.4</v>
          </cell>
          <cell r="L374">
            <v>100.2</v>
          </cell>
          <cell r="M374">
            <v>100.3</v>
          </cell>
          <cell r="N374">
            <v>99</v>
          </cell>
          <cell r="O374">
            <v>99</v>
          </cell>
          <cell r="P374">
            <v>96.6</v>
          </cell>
          <cell r="Q374">
            <v>96.6</v>
          </cell>
          <cell r="S374">
            <v>37310</v>
          </cell>
        </row>
        <row r="375">
          <cell r="A375">
            <v>374</v>
          </cell>
          <cell r="B375">
            <v>355</v>
          </cell>
          <cell r="C375">
            <v>954015300</v>
          </cell>
          <cell r="D375" t="str">
            <v>358</v>
          </cell>
          <cell r="E375" t="str">
            <v>Aktenordner o. a. Büroartikel, a. n. g.</v>
          </cell>
          <cell r="F375">
            <v>96.5</v>
          </cell>
          <cell r="G375">
            <v>96.9</v>
          </cell>
          <cell r="H375">
            <v>96.2</v>
          </cell>
          <cell r="I375">
            <v>98</v>
          </cell>
          <cell r="J375">
            <v>98</v>
          </cell>
          <cell r="K375">
            <v>98</v>
          </cell>
          <cell r="L375">
            <v>102.5</v>
          </cell>
          <cell r="M375">
            <v>102.5</v>
          </cell>
          <cell r="N375">
            <v>103.2</v>
          </cell>
          <cell r="O375">
            <v>103.2</v>
          </cell>
          <cell r="P375">
            <v>104.6</v>
          </cell>
          <cell r="Q375">
            <v>103.6</v>
          </cell>
          <cell r="S375">
            <v>37410</v>
          </cell>
        </row>
        <row r="376">
          <cell r="A376">
            <v>375</v>
          </cell>
          <cell r="B376">
            <v>356</v>
          </cell>
          <cell r="C376">
            <v>954011100</v>
          </cell>
          <cell r="D376" t="str">
            <v>359</v>
          </cell>
          <cell r="E376" t="str">
            <v>Füllhalter, Kugelschreiber o. ä.</v>
          </cell>
          <cell r="F376">
            <v>106.7</v>
          </cell>
          <cell r="G376">
            <v>106.2</v>
          </cell>
          <cell r="H376">
            <v>106.2</v>
          </cell>
          <cell r="I376">
            <v>104.5</v>
          </cell>
          <cell r="J376">
            <v>104.5</v>
          </cell>
          <cell r="K376">
            <v>104.5</v>
          </cell>
          <cell r="L376">
            <v>103.9</v>
          </cell>
          <cell r="M376">
            <v>103</v>
          </cell>
          <cell r="N376">
            <v>104.3</v>
          </cell>
          <cell r="O376">
            <v>104.3</v>
          </cell>
          <cell r="P376">
            <v>104.3</v>
          </cell>
          <cell r="Q376">
            <v>104.4</v>
          </cell>
          <cell r="S376">
            <v>37510</v>
          </cell>
        </row>
        <row r="377">
          <cell r="A377">
            <v>376</v>
          </cell>
          <cell r="B377">
            <v>357</v>
          </cell>
          <cell r="C377">
            <v>914013200</v>
          </cell>
          <cell r="D377" t="str">
            <v>360</v>
          </cell>
          <cell r="E377" t="str">
            <v>CD-ROMs, DVDs o. ä. für PCs, unbespielt</v>
          </cell>
          <cell r="F377">
            <v>81.900000000000006</v>
          </cell>
          <cell r="G377">
            <v>81.8</v>
          </cell>
          <cell r="H377">
            <v>81.2</v>
          </cell>
          <cell r="I377">
            <v>82.3</v>
          </cell>
          <cell r="J377">
            <v>82.1</v>
          </cell>
          <cell r="K377">
            <v>82.1</v>
          </cell>
          <cell r="L377">
            <v>81.7</v>
          </cell>
          <cell r="M377">
            <v>80.7</v>
          </cell>
          <cell r="N377">
            <v>82.1</v>
          </cell>
          <cell r="O377">
            <v>79.900000000000006</v>
          </cell>
          <cell r="P377">
            <v>77.8</v>
          </cell>
          <cell r="Q377">
            <v>77</v>
          </cell>
          <cell r="S377">
            <v>37610</v>
          </cell>
        </row>
        <row r="378">
          <cell r="A378">
            <v>377</v>
          </cell>
          <cell r="B378">
            <v>358</v>
          </cell>
          <cell r="C378">
            <v>954031200</v>
          </cell>
          <cell r="D378" t="str">
            <v>361</v>
          </cell>
          <cell r="E378" t="str">
            <v>Briefumschläge, Briefblock, Briefpapier</v>
          </cell>
          <cell r="F378">
            <v>99.3</v>
          </cell>
          <cell r="G378">
            <v>99.3</v>
          </cell>
          <cell r="H378">
            <v>98.5</v>
          </cell>
          <cell r="I378">
            <v>98.5</v>
          </cell>
          <cell r="J378">
            <v>98.5</v>
          </cell>
          <cell r="K378">
            <v>98.5</v>
          </cell>
          <cell r="L378">
            <v>96.9</v>
          </cell>
          <cell r="M378">
            <v>99.3</v>
          </cell>
          <cell r="N378">
            <v>99.3</v>
          </cell>
          <cell r="O378">
            <v>99.3</v>
          </cell>
          <cell r="P378">
            <v>99.3</v>
          </cell>
          <cell r="Q378">
            <v>97.7</v>
          </cell>
          <cell r="S378">
            <v>37710</v>
          </cell>
        </row>
        <row r="379">
          <cell r="A379">
            <v>378</v>
          </cell>
          <cell r="B379">
            <v>928</v>
          </cell>
          <cell r="C379">
            <v>954031100</v>
          </cell>
          <cell r="D379" t="str">
            <v>362</v>
          </cell>
          <cell r="E379" t="str">
            <v>Briefblock</v>
          </cell>
          <cell r="F379">
            <v>106</v>
          </cell>
          <cell r="G379">
            <v>105.2</v>
          </cell>
          <cell r="H379">
            <v>104.4</v>
          </cell>
          <cell r="I379">
            <v>106</v>
          </cell>
          <cell r="J379">
            <v>106</v>
          </cell>
          <cell r="K379">
            <v>106</v>
          </cell>
          <cell r="L379">
            <v>106</v>
          </cell>
          <cell r="M379">
            <v>108.1</v>
          </cell>
          <cell r="N379">
            <v>108.1</v>
          </cell>
          <cell r="O379">
            <v>103.2</v>
          </cell>
          <cell r="P379">
            <v>108.1</v>
          </cell>
          <cell r="Q379">
            <v>108.1</v>
          </cell>
          <cell r="S379">
            <v>37810</v>
          </cell>
        </row>
        <row r="380">
          <cell r="A380">
            <v>379</v>
          </cell>
          <cell r="B380">
            <v>359</v>
          </cell>
          <cell r="C380">
            <v>953013100</v>
          </cell>
          <cell r="D380" t="str">
            <v>363</v>
          </cell>
          <cell r="E380" t="str">
            <v>Ansichts- o. Glückwunschkarte</v>
          </cell>
          <cell r="F380">
            <v>107.7</v>
          </cell>
          <cell r="G380">
            <v>107.7</v>
          </cell>
          <cell r="H380">
            <v>107.7</v>
          </cell>
          <cell r="I380">
            <v>109.8</v>
          </cell>
          <cell r="J380">
            <v>109.8</v>
          </cell>
          <cell r="K380">
            <v>109.8</v>
          </cell>
          <cell r="L380">
            <v>109.8</v>
          </cell>
          <cell r="M380">
            <v>111.8</v>
          </cell>
          <cell r="N380">
            <v>109.8</v>
          </cell>
          <cell r="O380">
            <v>109.8</v>
          </cell>
          <cell r="P380">
            <v>109.8</v>
          </cell>
          <cell r="Q380">
            <v>109.8</v>
          </cell>
          <cell r="S380">
            <v>37910</v>
          </cell>
        </row>
        <row r="381">
          <cell r="A381">
            <v>380</v>
          </cell>
          <cell r="B381">
            <v>360</v>
          </cell>
          <cell r="C381">
            <v>954039100</v>
          </cell>
          <cell r="D381" t="str">
            <v>364</v>
          </cell>
          <cell r="E381" t="str">
            <v>Druckerpapier</v>
          </cell>
          <cell r="F381">
            <v>100.5</v>
          </cell>
          <cell r="G381">
            <v>101.4</v>
          </cell>
          <cell r="H381">
            <v>101.4</v>
          </cell>
          <cell r="I381">
            <v>102.1</v>
          </cell>
          <cell r="J381">
            <v>101.9</v>
          </cell>
          <cell r="K381">
            <v>101.2</v>
          </cell>
          <cell r="L381">
            <v>102.7</v>
          </cell>
          <cell r="M381">
            <v>100.5</v>
          </cell>
          <cell r="N381">
            <v>99.9</v>
          </cell>
          <cell r="O381">
            <v>96.6</v>
          </cell>
          <cell r="P381">
            <v>95.4</v>
          </cell>
          <cell r="Q381">
            <v>95.1</v>
          </cell>
          <cell r="S381">
            <v>38010</v>
          </cell>
        </row>
        <row r="382">
          <cell r="A382">
            <v>381</v>
          </cell>
          <cell r="B382">
            <v>361</v>
          </cell>
          <cell r="C382">
            <v>954035100</v>
          </cell>
          <cell r="D382" t="str">
            <v>365</v>
          </cell>
          <cell r="E382" t="str">
            <v>Schulheft, Mal- o. Zeichenblock</v>
          </cell>
          <cell r="F382">
            <v>104.9</v>
          </cell>
          <cell r="G382">
            <v>104.9</v>
          </cell>
          <cell r="H382">
            <v>104.9</v>
          </cell>
          <cell r="I382">
            <v>104.9</v>
          </cell>
          <cell r="J382">
            <v>104.9</v>
          </cell>
          <cell r="K382">
            <v>104.9</v>
          </cell>
          <cell r="L382">
            <v>104.9</v>
          </cell>
          <cell r="M382">
            <v>103</v>
          </cell>
          <cell r="N382">
            <v>103</v>
          </cell>
          <cell r="O382">
            <v>106.9</v>
          </cell>
          <cell r="P382">
            <v>108.8</v>
          </cell>
          <cell r="Q382">
            <v>108.8</v>
          </cell>
          <cell r="S382">
            <v>38110</v>
          </cell>
        </row>
        <row r="383">
          <cell r="A383">
            <v>382</v>
          </cell>
          <cell r="B383">
            <v>929</v>
          </cell>
          <cell r="C383">
            <v>954035200</v>
          </cell>
          <cell r="D383" t="str">
            <v>366</v>
          </cell>
          <cell r="E383" t="str">
            <v>Zeichenblock</v>
          </cell>
          <cell r="F383">
            <v>99.4</v>
          </cell>
          <cell r="G383">
            <v>99.4</v>
          </cell>
          <cell r="H383">
            <v>99.4</v>
          </cell>
          <cell r="I383">
            <v>98.5</v>
          </cell>
          <cell r="J383">
            <v>98.5</v>
          </cell>
          <cell r="K383">
            <v>98.5</v>
          </cell>
          <cell r="L383">
            <v>96.3</v>
          </cell>
          <cell r="M383">
            <v>95.4</v>
          </cell>
          <cell r="N383">
            <v>95.4</v>
          </cell>
          <cell r="O383">
            <v>95.4</v>
          </cell>
          <cell r="P383">
            <v>95.4</v>
          </cell>
          <cell r="Q383">
            <v>95.8</v>
          </cell>
          <cell r="S383">
            <v>38210</v>
          </cell>
        </row>
        <row r="384">
          <cell r="A384">
            <v>383</v>
          </cell>
          <cell r="B384">
            <v>362</v>
          </cell>
          <cell r="C384">
            <v>954055400</v>
          </cell>
          <cell r="D384" t="str">
            <v>367</v>
          </cell>
          <cell r="E384" t="str">
            <v>Farbpatrone für Tintenstrahldrucker</v>
          </cell>
          <cell r="F384">
            <v>100.6</v>
          </cell>
          <cell r="G384">
            <v>100.7</v>
          </cell>
          <cell r="H384">
            <v>100.8</v>
          </cell>
          <cell r="I384">
            <v>100.8</v>
          </cell>
          <cell r="J384">
            <v>100.4</v>
          </cell>
          <cell r="K384">
            <v>100.4</v>
          </cell>
          <cell r="L384">
            <v>99</v>
          </cell>
          <cell r="M384">
            <v>98.2</v>
          </cell>
          <cell r="N384">
            <v>98.4</v>
          </cell>
          <cell r="O384">
            <v>99.1</v>
          </cell>
          <cell r="P384">
            <v>95.8</v>
          </cell>
          <cell r="Q384">
            <v>95.8</v>
          </cell>
          <cell r="S384">
            <v>38310</v>
          </cell>
        </row>
        <row r="385">
          <cell r="A385">
            <v>384</v>
          </cell>
          <cell r="B385">
            <v>363</v>
          </cell>
          <cell r="C385">
            <v>954051100</v>
          </cell>
          <cell r="D385" t="str">
            <v>368</v>
          </cell>
          <cell r="E385" t="str">
            <v>Blei-, Farbstift, Schreibkreide, -kohle, o. ä.</v>
          </cell>
          <cell r="F385">
            <v>96.3</v>
          </cell>
          <cell r="G385">
            <v>98.8</v>
          </cell>
          <cell r="H385">
            <v>98.8</v>
          </cell>
          <cell r="I385">
            <v>98.8</v>
          </cell>
          <cell r="J385">
            <v>98.8</v>
          </cell>
          <cell r="K385">
            <v>98.8</v>
          </cell>
          <cell r="L385">
            <v>100.1</v>
          </cell>
          <cell r="M385">
            <v>101.4</v>
          </cell>
          <cell r="N385">
            <v>101.4</v>
          </cell>
          <cell r="O385">
            <v>101.4</v>
          </cell>
          <cell r="P385">
            <v>101.4</v>
          </cell>
          <cell r="Q385">
            <v>101.4</v>
          </cell>
          <cell r="S385">
            <v>38410</v>
          </cell>
        </row>
        <row r="386">
          <cell r="A386">
            <v>385</v>
          </cell>
          <cell r="B386">
            <v>364</v>
          </cell>
          <cell r="C386">
            <v>954055200</v>
          </cell>
          <cell r="D386" t="str">
            <v>369</v>
          </cell>
          <cell r="E386" t="str">
            <v>Füllhalterpatronen</v>
          </cell>
          <cell r="F386">
            <v>106.2</v>
          </cell>
          <cell r="G386">
            <v>107</v>
          </cell>
          <cell r="H386">
            <v>107</v>
          </cell>
          <cell r="I386">
            <v>107</v>
          </cell>
          <cell r="J386">
            <v>107</v>
          </cell>
          <cell r="K386">
            <v>107</v>
          </cell>
          <cell r="L386">
            <v>107</v>
          </cell>
          <cell r="M386">
            <v>107</v>
          </cell>
          <cell r="N386">
            <v>107</v>
          </cell>
          <cell r="O386">
            <v>107</v>
          </cell>
          <cell r="P386">
            <v>107</v>
          </cell>
          <cell r="Q386">
            <v>107</v>
          </cell>
          <cell r="S386">
            <v>38510</v>
          </cell>
        </row>
        <row r="387">
          <cell r="A387">
            <v>386</v>
          </cell>
          <cell r="B387">
            <v>365</v>
          </cell>
          <cell r="C387">
            <v>954057100</v>
          </cell>
          <cell r="D387" t="str">
            <v>370</v>
          </cell>
          <cell r="E387" t="str">
            <v>Farbkasten</v>
          </cell>
          <cell r="F387">
            <v>94.2</v>
          </cell>
          <cell r="G387">
            <v>95.2</v>
          </cell>
          <cell r="H387">
            <v>95.2</v>
          </cell>
          <cell r="I387">
            <v>94.6</v>
          </cell>
          <cell r="J387">
            <v>94.6</v>
          </cell>
          <cell r="K387">
            <v>94.6</v>
          </cell>
          <cell r="L387">
            <v>94.3</v>
          </cell>
          <cell r="M387">
            <v>94.8</v>
          </cell>
          <cell r="N387">
            <v>94.3</v>
          </cell>
          <cell r="O387">
            <v>94.8</v>
          </cell>
          <cell r="P387">
            <v>97.6</v>
          </cell>
          <cell r="Q387">
            <v>97.3</v>
          </cell>
          <cell r="S387">
            <v>38610</v>
          </cell>
        </row>
        <row r="388">
          <cell r="A388">
            <v>387</v>
          </cell>
          <cell r="B388">
            <v>366</v>
          </cell>
          <cell r="C388">
            <v>561235100</v>
          </cell>
          <cell r="D388" t="str">
            <v>371</v>
          </cell>
          <cell r="E388" t="str">
            <v>Kerze, einzeln o. Mehrstückpackung</v>
          </cell>
          <cell r="F388">
            <v>119.8</v>
          </cell>
          <cell r="G388">
            <v>119.8</v>
          </cell>
          <cell r="H388">
            <v>119.8</v>
          </cell>
          <cell r="I388">
            <v>124.5</v>
          </cell>
          <cell r="J388">
            <v>124.5</v>
          </cell>
          <cell r="K388">
            <v>124.5</v>
          </cell>
          <cell r="L388">
            <v>124.5</v>
          </cell>
          <cell r="M388">
            <v>124.5</v>
          </cell>
          <cell r="N388">
            <v>120.2</v>
          </cell>
          <cell r="O388">
            <v>120.2</v>
          </cell>
          <cell r="P388">
            <v>120.2</v>
          </cell>
          <cell r="Q388">
            <v>120.2</v>
          </cell>
          <cell r="S388">
            <v>38710</v>
          </cell>
        </row>
        <row r="389">
          <cell r="A389">
            <v>388</v>
          </cell>
          <cell r="B389">
            <v>367</v>
          </cell>
          <cell r="C389">
            <v>561219100</v>
          </cell>
          <cell r="D389" t="str">
            <v>372</v>
          </cell>
          <cell r="E389" t="str">
            <v>Papierwaren für die Haushaltsführung</v>
          </cell>
          <cell r="F389">
            <v>106.7</v>
          </cell>
          <cell r="G389">
            <v>106.7</v>
          </cell>
          <cell r="H389">
            <v>106.7</v>
          </cell>
          <cell r="I389">
            <v>106</v>
          </cell>
          <cell r="J389">
            <v>105.2</v>
          </cell>
          <cell r="K389">
            <v>106</v>
          </cell>
          <cell r="L389">
            <v>106</v>
          </cell>
          <cell r="M389">
            <v>106</v>
          </cell>
          <cell r="N389">
            <v>108.1</v>
          </cell>
          <cell r="O389">
            <v>108.1</v>
          </cell>
          <cell r="P389">
            <v>107.4</v>
          </cell>
          <cell r="Q389">
            <v>107.4</v>
          </cell>
          <cell r="S389">
            <v>38810</v>
          </cell>
        </row>
        <row r="390">
          <cell r="A390">
            <v>389</v>
          </cell>
          <cell r="B390">
            <v>368</v>
          </cell>
          <cell r="C390">
            <v>561211200</v>
          </cell>
          <cell r="D390" t="str">
            <v>373</v>
          </cell>
          <cell r="E390" t="str">
            <v>Alu- o. Klarsichtfolie</v>
          </cell>
          <cell r="F390">
            <v>106</v>
          </cell>
          <cell r="G390">
            <v>106</v>
          </cell>
          <cell r="H390">
            <v>104.6</v>
          </cell>
          <cell r="I390">
            <v>104.6</v>
          </cell>
          <cell r="J390">
            <v>104.6</v>
          </cell>
          <cell r="K390">
            <v>104.6</v>
          </cell>
          <cell r="L390">
            <v>104</v>
          </cell>
          <cell r="M390">
            <v>104</v>
          </cell>
          <cell r="N390">
            <v>102.8</v>
          </cell>
          <cell r="O390">
            <v>102.2</v>
          </cell>
          <cell r="P390">
            <v>102.2</v>
          </cell>
          <cell r="Q390">
            <v>102.8</v>
          </cell>
          <cell r="S390">
            <v>38910</v>
          </cell>
        </row>
        <row r="391">
          <cell r="A391">
            <v>390</v>
          </cell>
          <cell r="B391">
            <v>930</v>
          </cell>
          <cell r="C391">
            <v>561211100</v>
          </cell>
          <cell r="D391" t="str">
            <v>374</v>
          </cell>
          <cell r="E391" t="str">
            <v>Klarsicht-Folie</v>
          </cell>
          <cell r="F391">
            <v>101.6</v>
          </cell>
          <cell r="G391">
            <v>99.2</v>
          </cell>
          <cell r="H391">
            <v>98.3</v>
          </cell>
          <cell r="I391">
            <v>99.2</v>
          </cell>
          <cell r="J391">
            <v>99.2</v>
          </cell>
          <cell r="K391">
            <v>100</v>
          </cell>
          <cell r="L391">
            <v>100</v>
          </cell>
          <cell r="M391">
            <v>98.3</v>
          </cell>
          <cell r="N391">
            <v>98.3</v>
          </cell>
          <cell r="O391">
            <v>98.3</v>
          </cell>
          <cell r="P391">
            <v>97.4</v>
          </cell>
          <cell r="Q391">
            <v>98.3</v>
          </cell>
          <cell r="S391">
            <v>39010</v>
          </cell>
        </row>
        <row r="392">
          <cell r="A392">
            <v>391</v>
          </cell>
          <cell r="B392">
            <v>369</v>
          </cell>
          <cell r="C392">
            <v>561239200</v>
          </cell>
          <cell r="D392" t="str">
            <v>375</v>
          </cell>
          <cell r="E392" t="str">
            <v>Verbrauchsgüter für die Haushaltsführung</v>
          </cell>
          <cell r="F392">
            <v>103.2</v>
          </cell>
          <cell r="G392">
            <v>104.7</v>
          </cell>
          <cell r="H392">
            <v>105.1</v>
          </cell>
          <cell r="I392">
            <v>105.8</v>
          </cell>
          <cell r="J392">
            <v>106.6</v>
          </cell>
          <cell r="K392">
            <v>106.6</v>
          </cell>
          <cell r="L392">
            <v>109.5</v>
          </cell>
          <cell r="M392">
            <v>110.5</v>
          </cell>
          <cell r="N392">
            <v>110.5</v>
          </cell>
          <cell r="O392">
            <v>110.5</v>
          </cell>
          <cell r="P392">
            <v>110.2</v>
          </cell>
          <cell r="Q392">
            <v>108</v>
          </cell>
          <cell r="S392">
            <v>39110</v>
          </cell>
        </row>
        <row r="393">
          <cell r="A393">
            <v>392</v>
          </cell>
          <cell r="B393">
            <v>931</v>
          </cell>
          <cell r="C393">
            <v>922130100</v>
          </cell>
          <cell r="D393" t="str">
            <v>376</v>
          </cell>
          <cell r="E393" t="str">
            <v>Piano</v>
          </cell>
          <cell r="F393">
            <v>106.4</v>
          </cell>
          <cell r="G393">
            <v>106.4</v>
          </cell>
          <cell r="H393">
            <v>106</v>
          </cell>
          <cell r="I393">
            <v>106</v>
          </cell>
          <cell r="J393">
            <v>106</v>
          </cell>
          <cell r="K393">
            <v>106.3</v>
          </cell>
          <cell r="L393">
            <v>106.5</v>
          </cell>
          <cell r="M393">
            <v>106.5</v>
          </cell>
          <cell r="N393">
            <v>105.9</v>
          </cell>
          <cell r="O393">
            <v>106.2</v>
          </cell>
          <cell r="P393">
            <v>106.2</v>
          </cell>
          <cell r="Q393">
            <v>106</v>
          </cell>
          <cell r="S393">
            <v>39210</v>
          </cell>
        </row>
        <row r="394">
          <cell r="A394">
            <v>393</v>
          </cell>
          <cell r="B394">
            <v>932</v>
          </cell>
          <cell r="C394">
            <v>922160100</v>
          </cell>
          <cell r="D394" t="str">
            <v>377</v>
          </cell>
          <cell r="E394" t="str">
            <v>Blockflöte</v>
          </cell>
          <cell r="F394">
            <v>113.1</v>
          </cell>
          <cell r="G394">
            <v>113.1</v>
          </cell>
          <cell r="H394">
            <v>113.1</v>
          </cell>
          <cell r="I394">
            <v>113.1</v>
          </cell>
          <cell r="J394">
            <v>113.9</v>
          </cell>
          <cell r="K394">
            <v>113.9</v>
          </cell>
          <cell r="L394">
            <v>113.9</v>
          </cell>
          <cell r="M394">
            <v>113.7</v>
          </cell>
          <cell r="N394">
            <v>114.5</v>
          </cell>
          <cell r="O394">
            <v>114.5</v>
          </cell>
          <cell r="P394">
            <v>114.5</v>
          </cell>
          <cell r="Q394">
            <v>114.5</v>
          </cell>
          <cell r="S394">
            <v>39310</v>
          </cell>
        </row>
        <row r="395">
          <cell r="A395">
            <v>394</v>
          </cell>
          <cell r="B395">
            <v>933</v>
          </cell>
          <cell r="C395">
            <v>922150100</v>
          </cell>
          <cell r="D395" t="str">
            <v>378</v>
          </cell>
          <cell r="E395" t="str">
            <v>Gitarre</v>
          </cell>
          <cell r="F395">
            <v>100.6</v>
          </cell>
          <cell r="G395">
            <v>100.6</v>
          </cell>
          <cell r="H395">
            <v>100.8</v>
          </cell>
          <cell r="I395">
            <v>100.8</v>
          </cell>
          <cell r="J395">
            <v>101.5</v>
          </cell>
          <cell r="K395">
            <v>101.5</v>
          </cell>
          <cell r="L395">
            <v>102.3</v>
          </cell>
          <cell r="M395">
            <v>102.3</v>
          </cell>
          <cell r="N395">
            <v>101.7</v>
          </cell>
          <cell r="O395">
            <v>102.8</v>
          </cell>
          <cell r="P395">
            <v>102.8</v>
          </cell>
          <cell r="Q395">
            <v>101.6</v>
          </cell>
          <cell r="S395">
            <v>39410</v>
          </cell>
        </row>
        <row r="396">
          <cell r="A396">
            <v>395</v>
          </cell>
          <cell r="B396">
            <v>934</v>
          </cell>
          <cell r="C396">
            <v>922110100</v>
          </cell>
          <cell r="D396" t="str">
            <v>379</v>
          </cell>
          <cell r="E396" t="str">
            <v>Keyboard</v>
          </cell>
          <cell r="F396">
            <v>98.2</v>
          </cell>
          <cell r="G396">
            <v>97.7</v>
          </cell>
          <cell r="H396">
            <v>97.9</v>
          </cell>
          <cell r="I396">
            <v>97.9</v>
          </cell>
          <cell r="J396">
            <v>98</v>
          </cell>
          <cell r="K396">
            <v>98</v>
          </cell>
          <cell r="L396">
            <v>98.4</v>
          </cell>
          <cell r="M396">
            <v>98.4</v>
          </cell>
          <cell r="N396">
            <v>98.4</v>
          </cell>
          <cell r="O396">
            <v>98.1</v>
          </cell>
          <cell r="P396">
            <v>98.1</v>
          </cell>
          <cell r="Q396">
            <v>98</v>
          </cell>
          <cell r="S396">
            <v>39510</v>
          </cell>
        </row>
        <row r="397">
          <cell r="A397">
            <v>396</v>
          </cell>
          <cell r="B397">
            <v>370</v>
          </cell>
          <cell r="C397">
            <v>932019100</v>
          </cell>
          <cell r="D397" t="str">
            <v>380</v>
          </cell>
          <cell r="E397" t="str">
            <v>Andere Sportartikel</v>
          </cell>
          <cell r="F397">
            <v>102.3</v>
          </cell>
          <cell r="G397">
            <v>102.3</v>
          </cell>
          <cell r="H397">
            <v>102.3</v>
          </cell>
          <cell r="I397">
            <v>102.3</v>
          </cell>
          <cell r="J397">
            <v>103.2</v>
          </cell>
          <cell r="K397">
            <v>103.2</v>
          </cell>
          <cell r="L397">
            <v>100.8</v>
          </cell>
          <cell r="M397">
            <v>100.8</v>
          </cell>
          <cell r="N397">
            <v>89.8</v>
          </cell>
          <cell r="O397">
            <v>94.8</v>
          </cell>
          <cell r="P397">
            <v>94.8</v>
          </cell>
          <cell r="Q397">
            <v>94.8</v>
          </cell>
          <cell r="S397">
            <v>39610</v>
          </cell>
        </row>
        <row r="398">
          <cell r="A398">
            <v>397</v>
          </cell>
          <cell r="B398">
            <v>371</v>
          </cell>
          <cell r="C398">
            <v>932024100</v>
          </cell>
          <cell r="D398" t="str">
            <v>381</v>
          </cell>
          <cell r="E398" t="str">
            <v>Zelt</v>
          </cell>
          <cell r="F398">
            <v>89.8</v>
          </cell>
          <cell r="G398">
            <v>89.8</v>
          </cell>
          <cell r="H398">
            <v>88.6</v>
          </cell>
          <cell r="I398">
            <v>91.7</v>
          </cell>
          <cell r="J398">
            <v>87.4</v>
          </cell>
          <cell r="K398">
            <v>87.4</v>
          </cell>
          <cell r="L398">
            <v>90.5</v>
          </cell>
          <cell r="M398">
            <v>88</v>
          </cell>
          <cell r="N398">
            <v>86.5</v>
          </cell>
          <cell r="O398">
            <v>86.5</v>
          </cell>
          <cell r="P398">
            <v>86.5</v>
          </cell>
          <cell r="Q398">
            <v>86.5</v>
          </cell>
          <cell r="S398">
            <v>39710</v>
          </cell>
        </row>
        <row r="399">
          <cell r="A399">
            <v>398</v>
          </cell>
          <cell r="B399">
            <v>372</v>
          </cell>
          <cell r="C399">
            <v>511054100</v>
          </cell>
          <cell r="D399" t="str">
            <v>382</v>
          </cell>
          <cell r="E399" t="str">
            <v>Garten- und Campingmöbel</v>
          </cell>
          <cell r="F399">
            <v>103.2</v>
          </cell>
          <cell r="G399">
            <v>103.2</v>
          </cell>
          <cell r="H399">
            <v>103.2</v>
          </cell>
          <cell r="I399">
            <v>103.2</v>
          </cell>
          <cell r="J399">
            <v>103.7</v>
          </cell>
          <cell r="K399">
            <v>103.7</v>
          </cell>
          <cell r="L399">
            <v>103.9</v>
          </cell>
          <cell r="M399">
            <v>105.5</v>
          </cell>
          <cell r="N399">
            <v>103</v>
          </cell>
          <cell r="O399">
            <v>103</v>
          </cell>
          <cell r="P399">
            <v>101.9</v>
          </cell>
          <cell r="Q399">
            <v>101.9</v>
          </cell>
          <cell r="S399">
            <v>39810</v>
          </cell>
        </row>
        <row r="400">
          <cell r="A400">
            <v>399</v>
          </cell>
          <cell r="B400">
            <v>373</v>
          </cell>
          <cell r="C400">
            <v>932029300</v>
          </cell>
          <cell r="D400" t="str">
            <v>383</v>
          </cell>
          <cell r="E400" t="str">
            <v>Luftmatratze o. a. Campingartikel</v>
          </cell>
          <cell r="F400">
            <v>95.5</v>
          </cell>
          <cell r="G400">
            <v>94.3</v>
          </cell>
          <cell r="H400">
            <v>94.3</v>
          </cell>
          <cell r="I400">
            <v>94.4</v>
          </cell>
          <cell r="J400">
            <v>92.7</v>
          </cell>
          <cell r="K400">
            <v>92.7</v>
          </cell>
          <cell r="L400">
            <v>92.2</v>
          </cell>
          <cell r="M400">
            <v>94.2</v>
          </cell>
          <cell r="N400">
            <v>96.9</v>
          </cell>
          <cell r="O400">
            <v>93.9</v>
          </cell>
          <cell r="P400">
            <v>93.9</v>
          </cell>
          <cell r="Q400">
            <v>93.9</v>
          </cell>
          <cell r="S400">
            <v>39910</v>
          </cell>
        </row>
        <row r="401">
          <cell r="A401">
            <v>400</v>
          </cell>
          <cell r="B401">
            <v>374</v>
          </cell>
          <cell r="C401">
            <v>932012100</v>
          </cell>
          <cell r="D401" t="str">
            <v>384</v>
          </cell>
          <cell r="E401" t="str">
            <v>Ski o. a. Wintersportartikel</v>
          </cell>
          <cell r="F401">
            <v>89.6</v>
          </cell>
          <cell r="G401">
            <v>90.7</v>
          </cell>
          <cell r="H401">
            <v>87.5</v>
          </cell>
          <cell r="I401">
            <v>86.4</v>
          </cell>
          <cell r="J401">
            <v>86.4</v>
          </cell>
          <cell r="K401">
            <v>86.4</v>
          </cell>
          <cell r="L401">
            <v>86.4</v>
          </cell>
          <cell r="M401">
            <v>86.4</v>
          </cell>
          <cell r="N401">
            <v>86.4</v>
          </cell>
          <cell r="O401">
            <v>89.7</v>
          </cell>
          <cell r="P401">
            <v>89.7</v>
          </cell>
          <cell r="Q401">
            <v>86.3</v>
          </cell>
          <cell r="S401">
            <v>40010</v>
          </cell>
        </row>
        <row r="402">
          <cell r="A402">
            <v>401</v>
          </cell>
          <cell r="B402">
            <v>375</v>
          </cell>
          <cell r="C402">
            <v>932013100</v>
          </cell>
          <cell r="D402" t="str">
            <v>385</v>
          </cell>
          <cell r="E402" t="str">
            <v>Tennis-, Hockey-, Golfschläger o. ä.</v>
          </cell>
          <cell r="F402">
            <v>97.8</v>
          </cell>
          <cell r="G402">
            <v>100.4</v>
          </cell>
          <cell r="H402">
            <v>95.2</v>
          </cell>
          <cell r="I402">
            <v>92.6</v>
          </cell>
          <cell r="J402">
            <v>92.7</v>
          </cell>
          <cell r="K402">
            <v>90.6</v>
          </cell>
          <cell r="L402">
            <v>86.9</v>
          </cell>
          <cell r="M402">
            <v>89.5</v>
          </cell>
          <cell r="N402">
            <v>86.9</v>
          </cell>
          <cell r="O402">
            <v>85.4</v>
          </cell>
          <cell r="P402">
            <v>81.5</v>
          </cell>
          <cell r="Q402">
            <v>79.099999999999994</v>
          </cell>
          <cell r="S402">
            <v>40110</v>
          </cell>
        </row>
        <row r="403">
          <cell r="A403">
            <v>402</v>
          </cell>
          <cell r="B403">
            <v>376</v>
          </cell>
          <cell r="C403">
            <v>932011100</v>
          </cell>
          <cell r="D403" t="str">
            <v>386</v>
          </cell>
          <cell r="E403" t="str">
            <v>Fuß- o. a. Sportball</v>
          </cell>
          <cell r="F403">
            <v>97.9</v>
          </cell>
          <cell r="G403">
            <v>94.6</v>
          </cell>
          <cell r="H403">
            <v>94.6</v>
          </cell>
          <cell r="I403">
            <v>94.6</v>
          </cell>
          <cell r="J403">
            <v>97.7</v>
          </cell>
          <cell r="K403">
            <v>97.7</v>
          </cell>
          <cell r="L403">
            <v>96.4</v>
          </cell>
          <cell r="M403">
            <v>95.5</v>
          </cell>
          <cell r="N403">
            <v>95.5</v>
          </cell>
          <cell r="O403">
            <v>97.6</v>
          </cell>
          <cell r="P403">
            <v>92.5</v>
          </cell>
          <cell r="Q403">
            <v>90.8</v>
          </cell>
          <cell r="S403">
            <v>40210</v>
          </cell>
        </row>
        <row r="404">
          <cell r="A404">
            <v>403</v>
          </cell>
          <cell r="B404">
            <v>377</v>
          </cell>
          <cell r="C404">
            <v>932018200</v>
          </cell>
          <cell r="D404" t="str">
            <v>387</v>
          </cell>
          <cell r="E404" t="str">
            <v>Inline-Skates, Schlitt- o. Rollschuhe</v>
          </cell>
          <cell r="F404">
            <v>103.5</v>
          </cell>
          <cell r="G404">
            <v>102.8</v>
          </cell>
          <cell r="H404">
            <v>100.3</v>
          </cell>
          <cell r="I404">
            <v>99.6</v>
          </cell>
          <cell r="J404">
            <v>96.7</v>
          </cell>
          <cell r="K404">
            <v>94.9</v>
          </cell>
          <cell r="L404">
            <v>87</v>
          </cell>
          <cell r="M404">
            <v>82.8</v>
          </cell>
          <cell r="N404">
            <v>84.6</v>
          </cell>
          <cell r="O404">
            <v>82</v>
          </cell>
          <cell r="P404">
            <v>77.3</v>
          </cell>
          <cell r="Q404">
            <v>73.8</v>
          </cell>
          <cell r="S404">
            <v>40310</v>
          </cell>
        </row>
        <row r="405">
          <cell r="A405">
            <v>404</v>
          </cell>
          <cell r="B405">
            <v>379</v>
          </cell>
          <cell r="C405">
            <v>932014100</v>
          </cell>
          <cell r="D405" t="str">
            <v>388</v>
          </cell>
          <cell r="E405" t="str">
            <v>Fitnessgerät</v>
          </cell>
          <cell r="F405">
            <v>94.1</v>
          </cell>
          <cell r="G405">
            <v>96.2</v>
          </cell>
          <cell r="H405">
            <v>96.2</v>
          </cell>
          <cell r="I405">
            <v>97.8</v>
          </cell>
          <cell r="J405">
            <v>98</v>
          </cell>
          <cell r="K405">
            <v>98</v>
          </cell>
          <cell r="L405">
            <v>100.6</v>
          </cell>
          <cell r="M405">
            <v>97.4</v>
          </cell>
          <cell r="N405">
            <v>99.1</v>
          </cell>
          <cell r="O405">
            <v>100.6</v>
          </cell>
          <cell r="P405">
            <v>99.7</v>
          </cell>
          <cell r="Q405">
            <v>104.4</v>
          </cell>
          <cell r="S405">
            <v>40410</v>
          </cell>
        </row>
        <row r="406">
          <cell r="A406">
            <v>405</v>
          </cell>
          <cell r="B406">
            <v>180</v>
          </cell>
          <cell r="C406">
            <v>312349100</v>
          </cell>
          <cell r="D406" t="str">
            <v>389</v>
          </cell>
          <cell r="E406" t="str">
            <v>Kinder-Sporthose</v>
          </cell>
          <cell r="F406">
            <v>110.8</v>
          </cell>
          <cell r="G406">
            <v>106.6</v>
          </cell>
          <cell r="H406">
            <v>106.6</v>
          </cell>
          <cell r="I406">
            <v>109.3</v>
          </cell>
          <cell r="J406">
            <v>108.1</v>
          </cell>
          <cell r="K406">
            <v>109.3</v>
          </cell>
          <cell r="L406">
            <v>113.2</v>
          </cell>
          <cell r="M406">
            <v>111.3</v>
          </cell>
          <cell r="N406">
            <v>111</v>
          </cell>
          <cell r="O406">
            <v>108.2</v>
          </cell>
          <cell r="P406">
            <v>110.7</v>
          </cell>
          <cell r="Q406">
            <v>106.9</v>
          </cell>
          <cell r="S406">
            <v>40510</v>
          </cell>
        </row>
        <row r="407">
          <cell r="A407">
            <v>406</v>
          </cell>
          <cell r="B407">
            <v>935</v>
          </cell>
          <cell r="C407">
            <v>931011100</v>
          </cell>
          <cell r="D407" t="str">
            <v>390</v>
          </cell>
          <cell r="E407" t="str">
            <v>Skatspiel</v>
          </cell>
          <cell r="F407">
            <v>95.8</v>
          </cell>
          <cell r="G407">
            <v>95.8</v>
          </cell>
          <cell r="H407">
            <v>97.4</v>
          </cell>
          <cell r="I407">
            <v>96.3</v>
          </cell>
          <cell r="J407">
            <v>96.9</v>
          </cell>
          <cell r="K407">
            <v>98</v>
          </cell>
          <cell r="L407">
            <v>99</v>
          </cell>
          <cell r="M407">
            <v>102</v>
          </cell>
          <cell r="N407">
            <v>102</v>
          </cell>
          <cell r="O407">
            <v>98.4</v>
          </cell>
          <cell r="P407">
            <v>105.1</v>
          </cell>
          <cell r="Q407">
            <v>105.1</v>
          </cell>
          <cell r="S407">
            <v>40610</v>
          </cell>
        </row>
        <row r="408">
          <cell r="A408">
            <v>407</v>
          </cell>
          <cell r="B408">
            <v>380</v>
          </cell>
          <cell r="C408">
            <v>931011200</v>
          </cell>
          <cell r="D408" t="str">
            <v>391</v>
          </cell>
          <cell r="E408" t="str">
            <v>Spielesammlung o. a. Gesellschaftsspiel</v>
          </cell>
          <cell r="F408">
            <v>110.4</v>
          </cell>
          <cell r="G408">
            <v>110.4</v>
          </cell>
          <cell r="H408">
            <v>110.4</v>
          </cell>
          <cell r="I408">
            <v>110.4</v>
          </cell>
          <cell r="J408">
            <v>111.3</v>
          </cell>
          <cell r="K408">
            <v>111.4</v>
          </cell>
          <cell r="L408">
            <v>112.1</v>
          </cell>
          <cell r="M408">
            <v>112.1</v>
          </cell>
          <cell r="N408">
            <v>112.1</v>
          </cell>
          <cell r="O408">
            <v>112.1</v>
          </cell>
          <cell r="P408">
            <v>112.5</v>
          </cell>
          <cell r="Q408">
            <v>112.5</v>
          </cell>
          <cell r="S408">
            <v>40710</v>
          </cell>
        </row>
        <row r="409">
          <cell r="A409">
            <v>408</v>
          </cell>
          <cell r="B409">
            <v>381</v>
          </cell>
          <cell r="C409">
            <v>931017100</v>
          </cell>
          <cell r="D409" t="str">
            <v>392</v>
          </cell>
          <cell r="E409" t="str">
            <v>Puppe, auch Barbiepuppe</v>
          </cell>
          <cell r="F409">
            <v>102.8</v>
          </cell>
          <cell r="G409">
            <v>103.5</v>
          </cell>
          <cell r="H409">
            <v>103.5</v>
          </cell>
          <cell r="I409">
            <v>102.4</v>
          </cell>
          <cell r="J409">
            <v>102.1</v>
          </cell>
          <cell r="K409">
            <v>102.1</v>
          </cell>
          <cell r="L409">
            <v>97.4</v>
          </cell>
          <cell r="M409">
            <v>99.1</v>
          </cell>
          <cell r="N409">
            <v>99.7</v>
          </cell>
          <cell r="O409">
            <v>101.7</v>
          </cell>
          <cell r="P409">
            <v>101.7</v>
          </cell>
          <cell r="Q409">
            <v>101.7</v>
          </cell>
          <cell r="S409">
            <v>40810</v>
          </cell>
        </row>
        <row r="410">
          <cell r="A410">
            <v>409</v>
          </cell>
          <cell r="B410">
            <v>382</v>
          </cell>
          <cell r="C410">
            <v>931018100</v>
          </cell>
          <cell r="D410" t="str">
            <v>393</v>
          </cell>
          <cell r="E410" t="str">
            <v>Teddybär o. a. Plüschtier</v>
          </cell>
          <cell r="F410">
            <v>102.7</v>
          </cell>
          <cell r="G410">
            <v>103.1</v>
          </cell>
          <cell r="H410">
            <v>101.9</v>
          </cell>
          <cell r="I410">
            <v>102.8</v>
          </cell>
          <cell r="J410">
            <v>102.4</v>
          </cell>
          <cell r="K410">
            <v>102.4</v>
          </cell>
          <cell r="L410">
            <v>102</v>
          </cell>
          <cell r="M410">
            <v>99.6</v>
          </cell>
          <cell r="N410">
            <v>101.7</v>
          </cell>
          <cell r="O410">
            <v>102.4</v>
          </cell>
          <cell r="P410">
            <v>102.4</v>
          </cell>
          <cell r="Q410">
            <v>102.4</v>
          </cell>
          <cell r="S410">
            <v>40910</v>
          </cell>
        </row>
        <row r="411">
          <cell r="A411">
            <v>410</v>
          </cell>
          <cell r="B411">
            <v>383</v>
          </cell>
          <cell r="C411">
            <v>931014100</v>
          </cell>
          <cell r="D411" t="str">
            <v>394</v>
          </cell>
          <cell r="E411" t="str">
            <v>Kunststoffbaukasten</v>
          </cell>
          <cell r="F411">
            <v>100.1</v>
          </cell>
          <cell r="G411">
            <v>100.1</v>
          </cell>
          <cell r="H411">
            <v>100.1</v>
          </cell>
          <cell r="I411">
            <v>99.3</v>
          </cell>
          <cell r="J411">
            <v>99.3</v>
          </cell>
          <cell r="K411">
            <v>99.2</v>
          </cell>
          <cell r="L411">
            <v>100.5</v>
          </cell>
          <cell r="M411">
            <v>101.1</v>
          </cell>
          <cell r="N411">
            <v>100.4</v>
          </cell>
          <cell r="O411">
            <v>99.7</v>
          </cell>
          <cell r="P411">
            <v>100</v>
          </cell>
          <cell r="Q411">
            <v>98.1</v>
          </cell>
          <cell r="S411">
            <v>41010</v>
          </cell>
        </row>
        <row r="412">
          <cell r="A412">
            <v>411</v>
          </cell>
          <cell r="B412">
            <v>385</v>
          </cell>
          <cell r="C412">
            <v>931013100</v>
          </cell>
          <cell r="D412" t="str">
            <v>395</v>
          </cell>
          <cell r="E412" t="str">
            <v>Elektrische Modelleisenbahnen o. Zubehör</v>
          </cell>
          <cell r="F412">
            <v>106.2</v>
          </cell>
          <cell r="G412">
            <v>108.7</v>
          </cell>
          <cell r="H412">
            <v>108.7</v>
          </cell>
          <cell r="I412">
            <v>108.7</v>
          </cell>
          <cell r="J412">
            <v>109.6</v>
          </cell>
          <cell r="K412">
            <v>109.3</v>
          </cell>
          <cell r="L412">
            <v>109.3</v>
          </cell>
          <cell r="M412">
            <v>109.3</v>
          </cell>
          <cell r="N412">
            <v>109.3</v>
          </cell>
          <cell r="O412">
            <v>109.3</v>
          </cell>
          <cell r="P412">
            <v>109.6</v>
          </cell>
          <cell r="Q412">
            <v>111.8</v>
          </cell>
          <cell r="S412">
            <v>41110</v>
          </cell>
        </row>
        <row r="413">
          <cell r="A413">
            <v>412</v>
          </cell>
          <cell r="B413">
            <v>386</v>
          </cell>
          <cell r="C413">
            <v>931018200</v>
          </cell>
          <cell r="D413" t="str">
            <v>396</v>
          </cell>
          <cell r="E413" t="str">
            <v>Spielzeugauto, funkferngesteuert</v>
          </cell>
          <cell r="F413">
            <v>91.7</v>
          </cell>
          <cell r="G413">
            <v>92.3</v>
          </cell>
          <cell r="H413">
            <v>93.3</v>
          </cell>
          <cell r="I413">
            <v>92.2</v>
          </cell>
          <cell r="J413">
            <v>93.2</v>
          </cell>
          <cell r="K413">
            <v>93.2</v>
          </cell>
          <cell r="L413">
            <v>91.6</v>
          </cell>
          <cell r="M413">
            <v>92.1</v>
          </cell>
          <cell r="N413">
            <v>91.6</v>
          </cell>
          <cell r="O413">
            <v>91</v>
          </cell>
          <cell r="P413">
            <v>91.4</v>
          </cell>
          <cell r="Q413">
            <v>93</v>
          </cell>
          <cell r="S413">
            <v>41210</v>
          </cell>
        </row>
        <row r="414">
          <cell r="A414">
            <v>413</v>
          </cell>
          <cell r="B414">
            <v>387</v>
          </cell>
          <cell r="C414">
            <v>931012100</v>
          </cell>
          <cell r="D414" t="str">
            <v>397</v>
          </cell>
          <cell r="E414" t="str">
            <v>Spielekonsole</v>
          </cell>
          <cell r="F414">
            <v>74.599999999999994</v>
          </cell>
          <cell r="G414">
            <v>73.7</v>
          </cell>
          <cell r="H414">
            <v>71.8</v>
          </cell>
          <cell r="I414">
            <v>72.3</v>
          </cell>
          <cell r="J414">
            <v>71.900000000000006</v>
          </cell>
          <cell r="K414">
            <v>71.900000000000006</v>
          </cell>
          <cell r="L414">
            <v>70.8</v>
          </cell>
          <cell r="M414">
            <v>71.900000000000006</v>
          </cell>
          <cell r="N414">
            <v>65.099999999999994</v>
          </cell>
          <cell r="O414">
            <v>62.6</v>
          </cell>
          <cell r="P414">
            <v>61.9</v>
          </cell>
          <cell r="Q414">
            <v>62.4</v>
          </cell>
          <cell r="S414">
            <v>41310</v>
          </cell>
        </row>
        <row r="415">
          <cell r="A415">
            <v>414</v>
          </cell>
          <cell r="B415">
            <v>388</v>
          </cell>
          <cell r="C415">
            <v>931012200</v>
          </cell>
          <cell r="D415" t="str">
            <v>398</v>
          </cell>
          <cell r="E415" t="str">
            <v>Spiel für Spielekonsole</v>
          </cell>
          <cell r="F415">
            <v>107.1</v>
          </cell>
          <cell r="G415">
            <v>107.1</v>
          </cell>
          <cell r="H415">
            <v>107.8</v>
          </cell>
          <cell r="I415">
            <v>107.4</v>
          </cell>
          <cell r="J415">
            <v>107.4</v>
          </cell>
          <cell r="K415">
            <v>107.4</v>
          </cell>
          <cell r="L415">
            <v>106.5</v>
          </cell>
          <cell r="M415">
            <v>106.5</v>
          </cell>
          <cell r="N415">
            <v>107.1</v>
          </cell>
          <cell r="O415">
            <v>107.1</v>
          </cell>
          <cell r="P415">
            <v>106.7</v>
          </cell>
          <cell r="Q415">
            <v>106.1</v>
          </cell>
          <cell r="S415">
            <v>41410</v>
          </cell>
        </row>
        <row r="416">
          <cell r="A416">
            <v>415</v>
          </cell>
          <cell r="B416">
            <v>354</v>
          </cell>
          <cell r="C416">
            <v>914024100</v>
          </cell>
          <cell r="D416" t="str">
            <v>356</v>
          </cell>
          <cell r="E416" t="str">
            <v>PC-Spiel (aktuelles Action-Spiel)</v>
          </cell>
          <cell r="F416">
            <v>98.7</v>
          </cell>
          <cell r="G416">
            <v>96.6</v>
          </cell>
          <cell r="H416">
            <v>97.9</v>
          </cell>
          <cell r="I416">
            <v>97.9</v>
          </cell>
          <cell r="J416">
            <v>100.1</v>
          </cell>
          <cell r="K416">
            <v>100.1</v>
          </cell>
          <cell r="L416">
            <v>100.6</v>
          </cell>
          <cell r="M416">
            <v>99.1</v>
          </cell>
          <cell r="N416">
            <v>97.9</v>
          </cell>
          <cell r="O416">
            <v>95.9</v>
          </cell>
          <cell r="P416">
            <v>98.5</v>
          </cell>
          <cell r="Q416">
            <v>97.4</v>
          </cell>
          <cell r="S416">
            <v>41510</v>
          </cell>
        </row>
        <row r="417">
          <cell r="A417">
            <v>416</v>
          </cell>
          <cell r="B417">
            <v>390</v>
          </cell>
          <cell r="C417">
            <v>934011100</v>
          </cell>
          <cell r="D417" t="str">
            <v>399</v>
          </cell>
          <cell r="E417" t="str">
            <v>Wellensittich o. a. Heimtier</v>
          </cell>
          <cell r="F417">
            <v>101.5</v>
          </cell>
          <cell r="G417">
            <v>102.7</v>
          </cell>
          <cell r="H417">
            <v>102.7</v>
          </cell>
          <cell r="I417">
            <v>102.7</v>
          </cell>
          <cell r="J417">
            <v>102.7</v>
          </cell>
          <cell r="K417">
            <v>102.7</v>
          </cell>
          <cell r="L417">
            <v>105.7</v>
          </cell>
          <cell r="M417">
            <v>105.7</v>
          </cell>
          <cell r="N417">
            <v>105.7</v>
          </cell>
          <cell r="O417">
            <v>104.4</v>
          </cell>
          <cell r="P417">
            <v>106.2</v>
          </cell>
          <cell r="Q417">
            <v>106.2</v>
          </cell>
          <cell r="S417">
            <v>41610</v>
          </cell>
        </row>
        <row r="418">
          <cell r="A418">
            <v>417</v>
          </cell>
          <cell r="B418">
            <v>391</v>
          </cell>
          <cell r="C418">
            <v>934031200</v>
          </cell>
          <cell r="D418" t="str">
            <v>400</v>
          </cell>
          <cell r="E418" t="str">
            <v>Gebrauchsgut für die Heimtierhaltung</v>
          </cell>
          <cell r="F418">
            <v>102.8</v>
          </cell>
          <cell r="G418">
            <v>102.8</v>
          </cell>
          <cell r="H418">
            <v>104.1</v>
          </cell>
          <cell r="I418">
            <v>104.1</v>
          </cell>
          <cell r="J418">
            <v>103.6</v>
          </cell>
          <cell r="K418">
            <v>104.5</v>
          </cell>
          <cell r="L418">
            <v>104.1</v>
          </cell>
          <cell r="M418">
            <v>104</v>
          </cell>
          <cell r="N418">
            <v>102.9</v>
          </cell>
          <cell r="O418">
            <v>100.6</v>
          </cell>
          <cell r="P418">
            <v>99.4</v>
          </cell>
          <cell r="Q418">
            <v>99.4</v>
          </cell>
          <cell r="S418">
            <v>41710</v>
          </cell>
        </row>
        <row r="419">
          <cell r="A419">
            <v>418</v>
          </cell>
          <cell r="B419">
            <v>392</v>
          </cell>
          <cell r="C419">
            <v>934053100</v>
          </cell>
          <cell r="D419" t="str">
            <v>401</v>
          </cell>
          <cell r="E419" t="str">
            <v>Hunde- o. Katzenfutter</v>
          </cell>
          <cell r="F419">
            <v>100.1</v>
          </cell>
          <cell r="G419">
            <v>100.1</v>
          </cell>
          <cell r="H419">
            <v>100.1</v>
          </cell>
          <cell r="I419">
            <v>101.2</v>
          </cell>
          <cell r="J419">
            <v>100.1</v>
          </cell>
          <cell r="K419">
            <v>100.1</v>
          </cell>
          <cell r="L419">
            <v>101.2</v>
          </cell>
          <cell r="M419">
            <v>100.1</v>
          </cell>
          <cell r="N419">
            <v>97.8</v>
          </cell>
          <cell r="O419">
            <v>97.8</v>
          </cell>
          <cell r="P419">
            <v>97.8</v>
          </cell>
          <cell r="Q419">
            <v>97.8</v>
          </cell>
          <cell r="S419">
            <v>41810</v>
          </cell>
        </row>
        <row r="420">
          <cell r="A420">
            <v>419</v>
          </cell>
          <cell r="B420">
            <v>393</v>
          </cell>
          <cell r="C420">
            <v>934053200</v>
          </cell>
          <cell r="D420" t="str">
            <v>402</v>
          </cell>
          <cell r="E420" t="str">
            <v>Vogelfutter</v>
          </cell>
          <cell r="F420">
            <v>99</v>
          </cell>
          <cell r="G420">
            <v>99</v>
          </cell>
          <cell r="H420">
            <v>99.6</v>
          </cell>
          <cell r="I420">
            <v>99</v>
          </cell>
          <cell r="J420">
            <v>99</v>
          </cell>
          <cell r="K420">
            <v>99</v>
          </cell>
          <cell r="L420">
            <v>101.4</v>
          </cell>
          <cell r="M420">
            <v>101.4</v>
          </cell>
          <cell r="N420">
            <v>101.4</v>
          </cell>
          <cell r="O420">
            <v>101.4</v>
          </cell>
          <cell r="P420">
            <v>101.4</v>
          </cell>
          <cell r="Q420">
            <v>101.4</v>
          </cell>
          <cell r="S420">
            <v>41910</v>
          </cell>
        </row>
        <row r="421">
          <cell r="A421">
            <v>420</v>
          </cell>
          <cell r="B421">
            <v>936</v>
          </cell>
          <cell r="C421">
            <v>934053300</v>
          </cell>
          <cell r="D421" t="str">
            <v>403</v>
          </cell>
          <cell r="E421" t="str">
            <v>Katzenfutter</v>
          </cell>
          <cell r="F421">
            <v>106.7</v>
          </cell>
          <cell r="G421">
            <v>109.1</v>
          </cell>
          <cell r="H421">
            <v>109.1</v>
          </cell>
          <cell r="I421">
            <v>109.1</v>
          </cell>
          <cell r="J421">
            <v>109.1</v>
          </cell>
          <cell r="K421">
            <v>109.1</v>
          </cell>
          <cell r="L421">
            <v>110.3</v>
          </cell>
          <cell r="M421">
            <v>110.3</v>
          </cell>
          <cell r="N421">
            <v>110.3</v>
          </cell>
          <cell r="O421">
            <v>110.3</v>
          </cell>
          <cell r="P421">
            <v>110.3</v>
          </cell>
          <cell r="Q421">
            <v>109.2</v>
          </cell>
          <cell r="S421">
            <v>42010</v>
          </cell>
        </row>
        <row r="422">
          <cell r="A422">
            <v>421</v>
          </cell>
          <cell r="B422">
            <v>394</v>
          </cell>
          <cell r="C422">
            <v>934055100</v>
          </cell>
          <cell r="D422" t="str">
            <v>404</v>
          </cell>
          <cell r="E422" t="str">
            <v>Anderes Verbrauchsgut für die Heimtierhaltung</v>
          </cell>
          <cell r="F422">
            <v>106.7</v>
          </cell>
          <cell r="G422">
            <v>106.7</v>
          </cell>
          <cell r="H422">
            <v>106.7</v>
          </cell>
          <cell r="I422">
            <v>106.2</v>
          </cell>
          <cell r="J422">
            <v>106.7</v>
          </cell>
          <cell r="K422">
            <v>106</v>
          </cell>
          <cell r="L422">
            <v>108.6</v>
          </cell>
          <cell r="M422">
            <v>108.6</v>
          </cell>
          <cell r="N422">
            <v>108.1</v>
          </cell>
          <cell r="O422">
            <v>108.1</v>
          </cell>
          <cell r="P422">
            <v>107.5</v>
          </cell>
          <cell r="Q422">
            <v>107.5</v>
          </cell>
          <cell r="S422">
            <v>42110</v>
          </cell>
        </row>
        <row r="423">
          <cell r="A423">
            <v>422</v>
          </cell>
          <cell r="B423">
            <v>395</v>
          </cell>
          <cell r="C423">
            <v>933040100</v>
          </cell>
          <cell r="D423" t="str">
            <v>405</v>
          </cell>
          <cell r="E423" t="str">
            <v>Blumentopf o. Blumenkasten</v>
          </cell>
          <cell r="F423">
            <v>97</v>
          </cell>
          <cell r="G423">
            <v>97</v>
          </cell>
          <cell r="H423">
            <v>97</v>
          </cell>
          <cell r="I423">
            <v>97</v>
          </cell>
          <cell r="J423">
            <v>95.7</v>
          </cell>
          <cell r="K423">
            <v>95.7</v>
          </cell>
          <cell r="L423">
            <v>95.7</v>
          </cell>
          <cell r="M423">
            <v>94.5</v>
          </cell>
          <cell r="N423">
            <v>94.5</v>
          </cell>
          <cell r="O423">
            <v>94.5</v>
          </cell>
          <cell r="P423">
            <v>94.5</v>
          </cell>
          <cell r="Q423">
            <v>94.5</v>
          </cell>
          <cell r="S423">
            <v>42210</v>
          </cell>
        </row>
        <row r="424">
          <cell r="A424">
            <v>423</v>
          </cell>
          <cell r="B424">
            <v>396</v>
          </cell>
          <cell r="C424">
            <v>552010400</v>
          </cell>
          <cell r="D424" t="str">
            <v>406</v>
          </cell>
          <cell r="E424" t="str">
            <v>Werkzeug für die Gartenpflege aus Kunststoff</v>
          </cell>
          <cell r="F424">
            <v>101.3</v>
          </cell>
          <cell r="G424">
            <v>101.3</v>
          </cell>
          <cell r="H424">
            <v>99.9</v>
          </cell>
          <cell r="I424">
            <v>99.9</v>
          </cell>
          <cell r="J424">
            <v>98.9</v>
          </cell>
          <cell r="K424">
            <v>97.7</v>
          </cell>
          <cell r="L424">
            <v>96.9</v>
          </cell>
          <cell r="M424">
            <v>89.7</v>
          </cell>
          <cell r="N424">
            <v>89.7</v>
          </cell>
          <cell r="O424">
            <v>90.5</v>
          </cell>
          <cell r="P424">
            <v>91</v>
          </cell>
          <cell r="Q424">
            <v>92.6</v>
          </cell>
          <cell r="S424">
            <v>42310</v>
          </cell>
        </row>
        <row r="425">
          <cell r="A425">
            <v>424</v>
          </cell>
          <cell r="B425">
            <v>397</v>
          </cell>
          <cell r="C425">
            <v>933059100</v>
          </cell>
          <cell r="D425" t="str">
            <v>407</v>
          </cell>
          <cell r="E425" t="str">
            <v>Verbrauchsgüter für die Gartenpflege</v>
          </cell>
          <cell r="F425">
            <v>103.6</v>
          </cell>
          <cell r="G425">
            <v>103.9</v>
          </cell>
          <cell r="H425">
            <v>104.5</v>
          </cell>
          <cell r="I425">
            <v>103.9</v>
          </cell>
          <cell r="J425">
            <v>104.2</v>
          </cell>
          <cell r="K425">
            <v>104.2</v>
          </cell>
          <cell r="L425">
            <v>106.3</v>
          </cell>
          <cell r="M425">
            <v>104.8</v>
          </cell>
          <cell r="N425">
            <v>104.8</v>
          </cell>
          <cell r="O425">
            <v>105.1</v>
          </cell>
          <cell r="P425">
            <v>105.1</v>
          </cell>
          <cell r="Q425">
            <v>103.9</v>
          </cell>
          <cell r="S425">
            <v>42410</v>
          </cell>
        </row>
        <row r="426">
          <cell r="A426">
            <v>425</v>
          </cell>
          <cell r="B426">
            <v>398</v>
          </cell>
          <cell r="C426">
            <v>933051100</v>
          </cell>
          <cell r="D426" t="str">
            <v>408</v>
          </cell>
          <cell r="E426" t="str">
            <v>Blumendünger</v>
          </cell>
          <cell r="F426">
            <v>102.7</v>
          </cell>
          <cell r="G426">
            <v>102.7</v>
          </cell>
          <cell r="H426">
            <v>103.1</v>
          </cell>
          <cell r="I426">
            <v>103.1</v>
          </cell>
          <cell r="J426">
            <v>101.2</v>
          </cell>
          <cell r="K426">
            <v>101.8</v>
          </cell>
          <cell r="L426">
            <v>98.5</v>
          </cell>
          <cell r="M426">
            <v>98.8</v>
          </cell>
          <cell r="N426">
            <v>98.8</v>
          </cell>
          <cell r="O426">
            <v>97.5</v>
          </cell>
          <cell r="P426">
            <v>97.5</v>
          </cell>
          <cell r="Q426">
            <v>97.5</v>
          </cell>
          <cell r="S426">
            <v>42510</v>
          </cell>
        </row>
        <row r="427">
          <cell r="A427">
            <v>426</v>
          </cell>
          <cell r="B427">
            <v>399</v>
          </cell>
          <cell r="C427">
            <v>431010100</v>
          </cell>
          <cell r="D427" t="str">
            <v>409</v>
          </cell>
          <cell r="E427" t="str">
            <v>Tapete</v>
          </cell>
          <cell r="F427">
            <v>100.7</v>
          </cell>
          <cell r="G427">
            <v>100.1</v>
          </cell>
          <cell r="H427">
            <v>100.1</v>
          </cell>
          <cell r="I427">
            <v>101</v>
          </cell>
          <cell r="J427">
            <v>102</v>
          </cell>
          <cell r="K427">
            <v>102</v>
          </cell>
          <cell r="L427">
            <v>102.2</v>
          </cell>
          <cell r="M427">
            <v>101.1</v>
          </cell>
          <cell r="N427">
            <v>101.1</v>
          </cell>
          <cell r="O427">
            <v>99.4</v>
          </cell>
          <cell r="P427">
            <v>99.6</v>
          </cell>
          <cell r="Q427">
            <v>99.6</v>
          </cell>
          <cell r="S427">
            <v>42610</v>
          </cell>
        </row>
        <row r="428">
          <cell r="A428">
            <v>427</v>
          </cell>
          <cell r="B428">
            <v>400</v>
          </cell>
          <cell r="C428">
            <v>431050100</v>
          </cell>
          <cell r="D428" t="str">
            <v>410</v>
          </cell>
          <cell r="E428" t="str">
            <v>Andere Waren für Schönheitsreparaturen</v>
          </cell>
          <cell r="F428">
            <v>107.5</v>
          </cell>
          <cell r="G428">
            <v>108.1</v>
          </cell>
          <cell r="H428">
            <v>108.1</v>
          </cell>
          <cell r="I428">
            <v>108.1</v>
          </cell>
          <cell r="J428">
            <v>108.4</v>
          </cell>
          <cell r="K428">
            <v>108.4</v>
          </cell>
          <cell r="L428">
            <v>110.4</v>
          </cell>
          <cell r="M428">
            <v>110.4</v>
          </cell>
          <cell r="N428">
            <v>111.8</v>
          </cell>
          <cell r="O428">
            <v>111.8</v>
          </cell>
          <cell r="P428">
            <v>112.3</v>
          </cell>
          <cell r="Q428">
            <v>112.3</v>
          </cell>
          <cell r="S428">
            <v>42710</v>
          </cell>
        </row>
        <row r="429">
          <cell r="A429">
            <v>428</v>
          </cell>
          <cell r="B429">
            <v>401</v>
          </cell>
          <cell r="C429">
            <v>552020500</v>
          </cell>
          <cell r="D429" t="str">
            <v>411</v>
          </cell>
          <cell r="E429" t="str">
            <v>Malerpinsel o. Farbroller</v>
          </cell>
          <cell r="F429">
            <v>102.7</v>
          </cell>
          <cell r="G429">
            <v>102.7</v>
          </cell>
          <cell r="H429">
            <v>101.7</v>
          </cell>
          <cell r="I429">
            <v>102.1</v>
          </cell>
          <cell r="J429">
            <v>102.1</v>
          </cell>
          <cell r="K429">
            <v>102.4</v>
          </cell>
          <cell r="L429">
            <v>103.7</v>
          </cell>
          <cell r="M429">
            <v>103.7</v>
          </cell>
          <cell r="N429">
            <v>105</v>
          </cell>
          <cell r="O429">
            <v>105.6</v>
          </cell>
          <cell r="P429">
            <v>106.5</v>
          </cell>
          <cell r="Q429">
            <v>105.9</v>
          </cell>
          <cell r="S429">
            <v>42810</v>
          </cell>
        </row>
        <row r="430">
          <cell r="A430">
            <v>429</v>
          </cell>
          <cell r="B430">
            <v>402</v>
          </cell>
          <cell r="C430">
            <v>431030200</v>
          </cell>
          <cell r="D430" t="str">
            <v>412</v>
          </cell>
          <cell r="E430" t="str">
            <v>Acrylfarbe</v>
          </cell>
          <cell r="F430">
            <v>103.7</v>
          </cell>
          <cell r="G430">
            <v>103.7</v>
          </cell>
          <cell r="H430">
            <v>102.3</v>
          </cell>
          <cell r="I430">
            <v>101.1</v>
          </cell>
          <cell r="J430">
            <v>102.4</v>
          </cell>
          <cell r="K430">
            <v>102.4</v>
          </cell>
          <cell r="L430">
            <v>102.7</v>
          </cell>
          <cell r="M430">
            <v>104</v>
          </cell>
          <cell r="N430">
            <v>103.9</v>
          </cell>
          <cell r="O430">
            <v>103.1</v>
          </cell>
          <cell r="P430">
            <v>102.4</v>
          </cell>
          <cell r="Q430">
            <v>102.6</v>
          </cell>
          <cell r="S430">
            <v>42910</v>
          </cell>
        </row>
        <row r="431">
          <cell r="A431">
            <v>430</v>
          </cell>
          <cell r="B431">
            <v>403</v>
          </cell>
          <cell r="C431">
            <v>431030100</v>
          </cell>
          <cell r="D431" t="str">
            <v>413</v>
          </cell>
          <cell r="E431" t="str">
            <v>Dispersionsfarbe</v>
          </cell>
          <cell r="F431">
            <v>97.1</v>
          </cell>
          <cell r="G431">
            <v>97.8</v>
          </cell>
          <cell r="H431">
            <v>97.4</v>
          </cell>
          <cell r="I431">
            <v>97.4</v>
          </cell>
          <cell r="J431">
            <v>97.8</v>
          </cell>
          <cell r="K431">
            <v>97.8</v>
          </cell>
          <cell r="L431">
            <v>97.2</v>
          </cell>
          <cell r="M431">
            <v>95.6</v>
          </cell>
          <cell r="N431">
            <v>96.1</v>
          </cell>
          <cell r="O431">
            <v>95</v>
          </cell>
          <cell r="P431">
            <v>95</v>
          </cell>
          <cell r="Q431">
            <v>95.2</v>
          </cell>
          <cell r="S431">
            <v>43010</v>
          </cell>
        </row>
        <row r="432">
          <cell r="A432">
            <v>431</v>
          </cell>
          <cell r="B432">
            <v>404</v>
          </cell>
          <cell r="C432">
            <v>431070100</v>
          </cell>
          <cell r="D432" t="str">
            <v>414</v>
          </cell>
          <cell r="E432" t="str">
            <v>Spachtelmasse o. Gips</v>
          </cell>
          <cell r="F432">
            <v>99</v>
          </cell>
          <cell r="G432">
            <v>99</v>
          </cell>
          <cell r="H432">
            <v>97.4</v>
          </cell>
          <cell r="I432">
            <v>96.8</v>
          </cell>
          <cell r="J432">
            <v>96.8</v>
          </cell>
          <cell r="K432">
            <v>97.9</v>
          </cell>
          <cell r="L432">
            <v>99</v>
          </cell>
          <cell r="M432">
            <v>99</v>
          </cell>
          <cell r="N432">
            <v>100</v>
          </cell>
          <cell r="O432">
            <v>99</v>
          </cell>
          <cell r="P432">
            <v>100</v>
          </cell>
          <cell r="Q432">
            <v>100.5</v>
          </cell>
          <cell r="S432">
            <v>43110</v>
          </cell>
        </row>
        <row r="433">
          <cell r="A433">
            <v>432</v>
          </cell>
          <cell r="B433">
            <v>937</v>
          </cell>
          <cell r="C433">
            <v>561239300</v>
          </cell>
          <cell r="D433" t="str">
            <v>415</v>
          </cell>
          <cell r="E433" t="str">
            <v>Zündhölzer, 10 Schachteln</v>
          </cell>
          <cell r="F433">
            <v>103.5</v>
          </cell>
          <cell r="G433">
            <v>103.5</v>
          </cell>
          <cell r="H433">
            <v>103.5</v>
          </cell>
          <cell r="I433">
            <v>103.5</v>
          </cell>
          <cell r="J433">
            <v>103.5</v>
          </cell>
          <cell r="K433">
            <v>103.5</v>
          </cell>
          <cell r="L433">
            <v>103.5</v>
          </cell>
          <cell r="M433">
            <v>103.5</v>
          </cell>
          <cell r="N433">
            <v>103.5</v>
          </cell>
          <cell r="O433">
            <v>103.5</v>
          </cell>
          <cell r="P433">
            <v>103.5</v>
          </cell>
          <cell r="Q433">
            <v>103.5</v>
          </cell>
          <cell r="S433">
            <v>43210</v>
          </cell>
        </row>
        <row r="434">
          <cell r="A434">
            <v>433</v>
          </cell>
          <cell r="B434">
            <v>405</v>
          </cell>
          <cell r="C434">
            <v>1232212100</v>
          </cell>
          <cell r="D434" t="str">
            <v>416</v>
          </cell>
          <cell r="E434" t="str">
            <v>Einwegfeuerzeug</v>
          </cell>
          <cell r="F434">
            <v>100.3</v>
          </cell>
          <cell r="G434">
            <v>98.5</v>
          </cell>
          <cell r="H434">
            <v>98.5</v>
          </cell>
          <cell r="I434">
            <v>97.9</v>
          </cell>
          <cell r="J434">
            <v>97.9</v>
          </cell>
          <cell r="K434">
            <v>97.9</v>
          </cell>
          <cell r="L434">
            <v>97.4</v>
          </cell>
          <cell r="M434">
            <v>97.4</v>
          </cell>
          <cell r="N434">
            <v>97.4</v>
          </cell>
          <cell r="O434">
            <v>97.4</v>
          </cell>
          <cell r="P434">
            <v>97.9</v>
          </cell>
          <cell r="Q434">
            <v>97.4</v>
          </cell>
          <cell r="S434">
            <v>43310</v>
          </cell>
        </row>
        <row r="435">
          <cell r="A435">
            <v>434</v>
          </cell>
          <cell r="B435">
            <v>546</v>
          </cell>
          <cell r="C435">
            <v>713000100</v>
          </cell>
          <cell r="D435" t="str">
            <v>557</v>
          </cell>
          <cell r="E435" t="str">
            <v>Fahrrad</v>
          </cell>
          <cell r="F435">
            <v>106.2</v>
          </cell>
          <cell r="G435">
            <v>106.1</v>
          </cell>
          <cell r="H435">
            <v>106.1</v>
          </cell>
          <cell r="I435">
            <v>105.8</v>
          </cell>
          <cell r="J435">
            <v>106.3</v>
          </cell>
          <cell r="K435">
            <v>106.3</v>
          </cell>
          <cell r="L435">
            <v>103.5</v>
          </cell>
          <cell r="M435">
            <v>104.9</v>
          </cell>
          <cell r="N435">
            <v>104.6</v>
          </cell>
          <cell r="O435">
            <v>104</v>
          </cell>
          <cell r="P435">
            <v>103.6</v>
          </cell>
          <cell r="Q435">
            <v>103.1</v>
          </cell>
          <cell r="S435">
            <v>43410</v>
          </cell>
        </row>
        <row r="436">
          <cell r="A436">
            <v>435</v>
          </cell>
          <cell r="B436">
            <v>547</v>
          </cell>
          <cell r="C436">
            <v>721071100</v>
          </cell>
          <cell r="D436" t="str">
            <v>558</v>
          </cell>
          <cell r="E436" t="str">
            <v>Reifen o. Schlauch für Fahrrad</v>
          </cell>
          <cell r="F436">
            <v>99</v>
          </cell>
          <cell r="G436">
            <v>100.1</v>
          </cell>
          <cell r="H436">
            <v>100.1</v>
          </cell>
          <cell r="I436">
            <v>100.1</v>
          </cell>
          <cell r="J436">
            <v>100.5</v>
          </cell>
          <cell r="K436">
            <v>100.5</v>
          </cell>
          <cell r="L436">
            <v>99.6</v>
          </cell>
          <cell r="M436">
            <v>99.3</v>
          </cell>
          <cell r="N436">
            <v>99.3</v>
          </cell>
          <cell r="O436">
            <v>99.7</v>
          </cell>
          <cell r="P436">
            <v>99.7</v>
          </cell>
          <cell r="Q436">
            <v>100.2</v>
          </cell>
          <cell r="S436">
            <v>43510</v>
          </cell>
        </row>
        <row r="437">
          <cell r="A437">
            <v>436</v>
          </cell>
          <cell r="B437">
            <v>548</v>
          </cell>
          <cell r="C437">
            <v>721079100</v>
          </cell>
          <cell r="D437" t="str">
            <v>559</v>
          </cell>
          <cell r="E437" t="str">
            <v>Zubehör o. Ersatzteile für Fahrräder</v>
          </cell>
          <cell r="F437">
            <v>109.7</v>
          </cell>
          <cell r="G437">
            <v>109.3</v>
          </cell>
          <cell r="H437">
            <v>109.2</v>
          </cell>
          <cell r="I437">
            <v>109.2</v>
          </cell>
          <cell r="J437">
            <v>109.3</v>
          </cell>
          <cell r="K437">
            <v>109.4</v>
          </cell>
          <cell r="L437">
            <v>108.9</v>
          </cell>
          <cell r="M437">
            <v>108</v>
          </cell>
          <cell r="N437">
            <v>108</v>
          </cell>
          <cell r="O437">
            <v>108.6</v>
          </cell>
          <cell r="P437">
            <v>108.6</v>
          </cell>
          <cell r="Q437">
            <v>108.6</v>
          </cell>
          <cell r="S437">
            <v>43610</v>
          </cell>
        </row>
        <row r="438">
          <cell r="A438">
            <v>437</v>
          </cell>
          <cell r="B438">
            <v>550</v>
          </cell>
          <cell r="C438">
            <v>313019100</v>
          </cell>
          <cell r="D438" t="str">
            <v>561</v>
          </cell>
          <cell r="E438" t="str">
            <v>Schutzhelm für Fahrrad</v>
          </cell>
          <cell r="F438">
            <v>95.4</v>
          </cell>
          <cell r="G438">
            <v>95.4</v>
          </cell>
          <cell r="H438">
            <v>95.4</v>
          </cell>
          <cell r="I438">
            <v>95.4</v>
          </cell>
          <cell r="J438">
            <v>96.2</v>
          </cell>
          <cell r="K438">
            <v>96.2</v>
          </cell>
          <cell r="L438">
            <v>93.5</v>
          </cell>
          <cell r="M438">
            <v>91</v>
          </cell>
          <cell r="N438">
            <v>90.9</v>
          </cell>
          <cell r="O438">
            <v>90.9</v>
          </cell>
          <cell r="P438">
            <v>90.9</v>
          </cell>
          <cell r="Q438">
            <v>90</v>
          </cell>
          <cell r="S438">
            <v>43710</v>
          </cell>
        </row>
        <row r="439">
          <cell r="A439">
            <v>438</v>
          </cell>
          <cell r="B439">
            <v>551</v>
          </cell>
          <cell r="C439">
            <v>721031100</v>
          </cell>
          <cell r="D439" t="str">
            <v>562</v>
          </cell>
          <cell r="E439" t="str">
            <v>Autobatterie</v>
          </cell>
          <cell r="F439">
            <v>102.3</v>
          </cell>
          <cell r="G439">
            <v>100.8</v>
          </cell>
          <cell r="H439">
            <v>101</v>
          </cell>
          <cell r="I439">
            <v>101</v>
          </cell>
          <cell r="J439">
            <v>102.8</v>
          </cell>
          <cell r="K439">
            <v>102.8</v>
          </cell>
          <cell r="L439">
            <v>104.1</v>
          </cell>
          <cell r="M439">
            <v>104</v>
          </cell>
          <cell r="N439">
            <v>104.1</v>
          </cell>
          <cell r="O439">
            <v>103.3</v>
          </cell>
          <cell r="P439">
            <v>104.4</v>
          </cell>
          <cell r="Q439">
            <v>104.6</v>
          </cell>
          <cell r="S439">
            <v>43810</v>
          </cell>
        </row>
        <row r="440">
          <cell r="A440">
            <v>439</v>
          </cell>
          <cell r="B440">
            <v>552</v>
          </cell>
          <cell r="C440">
            <v>721031200</v>
          </cell>
          <cell r="D440" t="str">
            <v>563</v>
          </cell>
          <cell r="E440" t="str">
            <v>Zündkerze</v>
          </cell>
          <cell r="F440">
            <v>114.8</v>
          </cell>
          <cell r="G440">
            <v>117.5</v>
          </cell>
          <cell r="H440">
            <v>118</v>
          </cell>
          <cell r="I440">
            <v>118</v>
          </cell>
          <cell r="J440">
            <v>119.6</v>
          </cell>
          <cell r="K440">
            <v>119.6</v>
          </cell>
          <cell r="L440">
            <v>117.3</v>
          </cell>
          <cell r="M440">
            <v>118.6</v>
          </cell>
          <cell r="N440">
            <v>119.7</v>
          </cell>
          <cell r="O440">
            <v>120</v>
          </cell>
          <cell r="P440">
            <v>120.1</v>
          </cell>
          <cell r="Q440">
            <v>120.6</v>
          </cell>
          <cell r="S440">
            <v>43910</v>
          </cell>
        </row>
        <row r="441">
          <cell r="A441">
            <v>440</v>
          </cell>
          <cell r="B441">
            <v>553</v>
          </cell>
          <cell r="C441">
            <v>721039200</v>
          </cell>
          <cell r="D441" t="str">
            <v>564</v>
          </cell>
          <cell r="E441" t="str">
            <v>Anderes Zubehör-, Ersatzteil für Kraftfahrzeuge</v>
          </cell>
          <cell r="F441">
            <v>112.6</v>
          </cell>
          <cell r="G441">
            <v>113.7</v>
          </cell>
          <cell r="H441">
            <v>114.8</v>
          </cell>
          <cell r="I441">
            <v>114.8</v>
          </cell>
          <cell r="J441">
            <v>115.4</v>
          </cell>
          <cell r="K441">
            <v>115.4</v>
          </cell>
          <cell r="L441">
            <v>114.9</v>
          </cell>
          <cell r="M441">
            <v>116</v>
          </cell>
          <cell r="N441">
            <v>115.4</v>
          </cell>
          <cell r="O441">
            <v>115.4</v>
          </cell>
          <cell r="P441">
            <v>116.3</v>
          </cell>
          <cell r="Q441">
            <v>116.2</v>
          </cell>
          <cell r="S441">
            <v>44010</v>
          </cell>
        </row>
        <row r="442">
          <cell r="A442">
            <v>441</v>
          </cell>
          <cell r="B442">
            <v>946</v>
          </cell>
          <cell r="C442">
            <v>721039400</v>
          </cell>
          <cell r="D442" t="str">
            <v>565</v>
          </cell>
          <cell r="E442" t="str">
            <v>Spurkreuz-Gleitschutz-Schneeketten</v>
          </cell>
          <cell r="F442">
            <v>97.8</v>
          </cell>
          <cell r="G442">
            <v>96.8</v>
          </cell>
          <cell r="H442">
            <v>96.8</v>
          </cell>
          <cell r="I442">
            <v>96.8</v>
          </cell>
          <cell r="J442">
            <v>95.1</v>
          </cell>
          <cell r="K442">
            <v>95.1</v>
          </cell>
          <cell r="L442">
            <v>95.2</v>
          </cell>
          <cell r="M442">
            <v>95.6</v>
          </cell>
          <cell r="N442">
            <v>95</v>
          </cell>
          <cell r="O442">
            <v>95</v>
          </cell>
          <cell r="P442">
            <v>94.3</v>
          </cell>
          <cell r="Q442">
            <v>94.6</v>
          </cell>
          <cell r="S442">
            <v>44110</v>
          </cell>
        </row>
        <row r="443">
          <cell r="A443">
            <v>442</v>
          </cell>
          <cell r="B443">
            <v>554</v>
          </cell>
          <cell r="C443">
            <v>721060100</v>
          </cell>
          <cell r="D443" t="str">
            <v>566</v>
          </cell>
          <cell r="E443" t="str">
            <v>Lack- und Pflegemittel für Kfz. und Fahrräder</v>
          </cell>
          <cell r="F443">
            <v>104.3</v>
          </cell>
          <cell r="G443">
            <v>105.6</v>
          </cell>
          <cell r="H443">
            <v>105.4</v>
          </cell>
          <cell r="I443">
            <v>105.8</v>
          </cell>
          <cell r="J443">
            <v>105.5</v>
          </cell>
          <cell r="K443">
            <v>105.5</v>
          </cell>
          <cell r="L443">
            <v>104.7</v>
          </cell>
          <cell r="M443">
            <v>104.7</v>
          </cell>
          <cell r="N443">
            <v>106.2</v>
          </cell>
          <cell r="O443">
            <v>105.6</v>
          </cell>
          <cell r="P443">
            <v>106</v>
          </cell>
          <cell r="Q443">
            <v>105.6</v>
          </cell>
          <cell r="S443">
            <v>44210</v>
          </cell>
        </row>
        <row r="444">
          <cell r="A444">
            <v>443</v>
          </cell>
          <cell r="B444">
            <v>947</v>
          </cell>
          <cell r="C444">
            <v>721039300</v>
          </cell>
          <cell r="D444" t="str">
            <v>567</v>
          </cell>
          <cell r="E444" t="str">
            <v>Wischerblätter</v>
          </cell>
          <cell r="F444">
            <v>107</v>
          </cell>
          <cell r="G444">
            <v>108.4</v>
          </cell>
          <cell r="H444">
            <v>108.5</v>
          </cell>
          <cell r="I444">
            <v>108.6</v>
          </cell>
          <cell r="J444">
            <v>108.6</v>
          </cell>
          <cell r="K444">
            <v>108.6</v>
          </cell>
          <cell r="L444">
            <v>108.6</v>
          </cell>
          <cell r="M444">
            <v>109.4</v>
          </cell>
          <cell r="N444">
            <v>109.5</v>
          </cell>
          <cell r="O444">
            <v>109.8</v>
          </cell>
          <cell r="P444">
            <v>110.4</v>
          </cell>
          <cell r="Q444">
            <v>110.4</v>
          </cell>
          <cell r="S444">
            <v>44310</v>
          </cell>
        </row>
        <row r="445">
          <cell r="A445">
            <v>444</v>
          </cell>
          <cell r="B445">
            <v>555</v>
          </cell>
          <cell r="C445">
            <v>1232223100</v>
          </cell>
          <cell r="D445" t="str">
            <v>568</v>
          </cell>
          <cell r="E445" t="str">
            <v>Autokindersitz</v>
          </cell>
          <cell r="F445">
            <v>101.8</v>
          </cell>
          <cell r="G445">
            <v>103.6</v>
          </cell>
          <cell r="H445">
            <v>103.7</v>
          </cell>
          <cell r="I445">
            <v>103.7</v>
          </cell>
          <cell r="J445">
            <v>103.7</v>
          </cell>
          <cell r="K445">
            <v>103.7</v>
          </cell>
          <cell r="L445">
            <v>103.3</v>
          </cell>
          <cell r="M445">
            <v>101.4</v>
          </cell>
          <cell r="N445">
            <v>102.1</v>
          </cell>
          <cell r="O445">
            <v>102.2</v>
          </cell>
          <cell r="P445">
            <v>102.2</v>
          </cell>
          <cell r="Q445">
            <v>102.2</v>
          </cell>
          <cell r="S445">
            <v>44410</v>
          </cell>
        </row>
        <row r="446">
          <cell r="A446">
            <v>445</v>
          </cell>
          <cell r="B446">
            <v>948</v>
          </cell>
          <cell r="C446">
            <v>721011200</v>
          </cell>
          <cell r="D446" t="str">
            <v>569</v>
          </cell>
          <cell r="E446" t="str">
            <v>Pkw-Reifen, 175/70 R 13 T</v>
          </cell>
          <cell r="F446">
            <v>96.3</v>
          </cell>
          <cell r="G446">
            <v>93.6</v>
          </cell>
          <cell r="H446">
            <v>95.6</v>
          </cell>
          <cell r="I446">
            <v>94.4</v>
          </cell>
          <cell r="J446">
            <v>95.7</v>
          </cell>
          <cell r="K446">
            <v>96.1</v>
          </cell>
          <cell r="L446">
            <v>92.5</v>
          </cell>
          <cell r="M446">
            <v>94.2</v>
          </cell>
          <cell r="N446">
            <v>95.1</v>
          </cell>
          <cell r="O446">
            <v>95.8</v>
          </cell>
          <cell r="P446">
            <v>95.5</v>
          </cell>
          <cell r="Q446">
            <v>96.2</v>
          </cell>
          <cell r="S446">
            <v>44510</v>
          </cell>
        </row>
        <row r="447">
          <cell r="A447">
            <v>446</v>
          </cell>
          <cell r="B447">
            <v>556</v>
          </cell>
          <cell r="C447">
            <v>721011100</v>
          </cell>
          <cell r="D447" t="str">
            <v>570</v>
          </cell>
          <cell r="E447" t="str">
            <v>Pkw-Reifen</v>
          </cell>
          <cell r="F447">
            <v>93.6</v>
          </cell>
          <cell r="G447">
            <v>92.1</v>
          </cell>
          <cell r="H447">
            <v>92.7</v>
          </cell>
          <cell r="I447">
            <v>91.3</v>
          </cell>
          <cell r="J447">
            <v>91.9</v>
          </cell>
          <cell r="K447">
            <v>91.2</v>
          </cell>
          <cell r="L447">
            <v>88.5</v>
          </cell>
          <cell r="M447">
            <v>88.1</v>
          </cell>
          <cell r="N447">
            <v>88.8</v>
          </cell>
          <cell r="O447">
            <v>92</v>
          </cell>
          <cell r="P447">
            <v>91.7</v>
          </cell>
          <cell r="Q447">
            <v>92.2</v>
          </cell>
          <cell r="S447">
            <v>44610</v>
          </cell>
        </row>
        <row r="448">
          <cell r="A448">
            <v>447</v>
          </cell>
          <cell r="B448">
            <v>949</v>
          </cell>
          <cell r="C448">
            <v>721011300</v>
          </cell>
          <cell r="D448" t="str">
            <v>571</v>
          </cell>
          <cell r="E448" t="str">
            <v>Pkw-Reifen, 195/65 R 15 H</v>
          </cell>
          <cell r="F448">
            <v>96.1</v>
          </cell>
          <cell r="G448">
            <v>93.1</v>
          </cell>
          <cell r="H448">
            <v>94.7</v>
          </cell>
          <cell r="I448">
            <v>93.2</v>
          </cell>
          <cell r="J448">
            <v>92.2</v>
          </cell>
          <cell r="K448">
            <v>92.4</v>
          </cell>
          <cell r="L448">
            <v>92.3</v>
          </cell>
          <cell r="M448">
            <v>92.9</v>
          </cell>
          <cell r="N448">
            <v>93.5</v>
          </cell>
          <cell r="O448">
            <v>94.4</v>
          </cell>
          <cell r="P448">
            <v>94.1</v>
          </cell>
          <cell r="Q448">
            <v>95.1</v>
          </cell>
          <cell r="S448">
            <v>44710</v>
          </cell>
        </row>
        <row r="449">
          <cell r="A449">
            <v>448</v>
          </cell>
          <cell r="B449">
            <v>568</v>
          </cell>
          <cell r="C449">
            <v>722015100</v>
          </cell>
          <cell r="D449" t="str">
            <v>582</v>
          </cell>
          <cell r="E449" t="str">
            <v>Dieselkraftstoff, Cetanzahl &lt; 60</v>
          </cell>
          <cell r="F449">
            <v>109.1</v>
          </cell>
          <cell r="G449">
            <v>108.3</v>
          </cell>
          <cell r="H449">
            <v>109.1</v>
          </cell>
          <cell r="I449">
            <v>114.7</v>
          </cell>
          <cell r="J449">
            <v>119</v>
          </cell>
          <cell r="K449">
            <v>116.2</v>
          </cell>
          <cell r="L449">
            <v>114.9</v>
          </cell>
          <cell r="M449">
            <v>119.9</v>
          </cell>
          <cell r="N449">
            <v>119</v>
          </cell>
          <cell r="O449">
            <v>127</v>
          </cell>
          <cell r="P449">
            <v>122.4</v>
          </cell>
          <cell r="Q449">
            <v>116.4</v>
          </cell>
          <cell r="S449">
            <v>44810</v>
          </cell>
        </row>
        <row r="450">
          <cell r="A450">
            <v>449</v>
          </cell>
          <cell r="B450">
            <v>570</v>
          </cell>
          <cell r="C450">
            <v>722011100</v>
          </cell>
          <cell r="D450" t="str">
            <v>583</v>
          </cell>
          <cell r="E450" t="str">
            <v>Normalbenzin</v>
          </cell>
          <cell r="F450">
            <v>107.1</v>
          </cell>
          <cell r="G450">
            <v>107.6</v>
          </cell>
          <cell r="H450">
            <v>108.8</v>
          </cell>
          <cell r="I450">
            <v>113.4</v>
          </cell>
          <cell r="J450">
            <v>118.5</v>
          </cell>
          <cell r="K450">
            <v>114.7</v>
          </cell>
          <cell r="L450">
            <v>115.2</v>
          </cell>
          <cell r="M450">
            <v>117.1</v>
          </cell>
          <cell r="N450">
            <v>115.2</v>
          </cell>
          <cell r="O450">
            <v>118.7</v>
          </cell>
          <cell r="P450">
            <v>111.3</v>
          </cell>
          <cell r="Q450">
            <v>105</v>
          </cell>
          <cell r="S450">
            <v>44910</v>
          </cell>
        </row>
        <row r="451">
          <cell r="A451">
            <v>450</v>
          </cell>
          <cell r="B451">
            <v>571</v>
          </cell>
          <cell r="C451">
            <v>722013100</v>
          </cell>
          <cell r="D451" t="str">
            <v>584</v>
          </cell>
          <cell r="E451" t="str">
            <v>Superbenzin</v>
          </cell>
          <cell r="F451">
            <v>106.6</v>
          </cell>
          <cell r="G451">
            <v>107.1</v>
          </cell>
          <cell r="H451">
            <v>108.3</v>
          </cell>
          <cell r="I451">
            <v>112.8</v>
          </cell>
          <cell r="J451">
            <v>118.1</v>
          </cell>
          <cell r="K451">
            <v>114</v>
          </cell>
          <cell r="L451">
            <v>114.5</v>
          </cell>
          <cell r="M451">
            <v>116.5</v>
          </cell>
          <cell r="N451">
            <v>114.5</v>
          </cell>
          <cell r="O451">
            <v>118.1</v>
          </cell>
          <cell r="P451">
            <v>110.9</v>
          </cell>
          <cell r="Q451">
            <v>104.5</v>
          </cell>
          <cell r="S451">
            <v>45010</v>
          </cell>
        </row>
        <row r="452">
          <cell r="A452">
            <v>451</v>
          </cell>
          <cell r="B452">
            <v>572</v>
          </cell>
          <cell r="C452">
            <v>722013300</v>
          </cell>
          <cell r="D452" t="str">
            <v>585</v>
          </cell>
          <cell r="E452" t="str">
            <v>Superbenzin-plus</v>
          </cell>
          <cell r="F452">
            <v>108.1</v>
          </cell>
          <cell r="G452">
            <v>107.9</v>
          </cell>
          <cell r="H452">
            <v>108.9</v>
          </cell>
          <cell r="I452">
            <v>113.7</v>
          </cell>
          <cell r="J452">
            <v>118.4</v>
          </cell>
          <cell r="K452">
            <v>115.2</v>
          </cell>
          <cell r="L452">
            <v>115.9</v>
          </cell>
          <cell r="M452">
            <v>117.7</v>
          </cell>
          <cell r="N452">
            <v>115.8</v>
          </cell>
          <cell r="O452">
            <v>118.7</v>
          </cell>
          <cell r="P452">
            <v>112.7</v>
          </cell>
          <cell r="Q452">
            <v>106.5</v>
          </cell>
          <cell r="S452">
            <v>45110</v>
          </cell>
        </row>
        <row r="453">
          <cell r="A453">
            <v>452</v>
          </cell>
          <cell r="B453">
            <v>573</v>
          </cell>
          <cell r="C453">
            <v>722051100</v>
          </cell>
          <cell r="D453" t="str">
            <v>589</v>
          </cell>
          <cell r="E453" t="str">
            <v>Motorenöl</v>
          </cell>
          <cell r="F453">
            <v>107</v>
          </cell>
          <cell r="G453">
            <v>107.1</v>
          </cell>
          <cell r="H453">
            <v>107.3</v>
          </cell>
          <cell r="I453">
            <v>107.5</v>
          </cell>
          <cell r="J453">
            <v>107.9</v>
          </cell>
          <cell r="K453">
            <v>108.5</v>
          </cell>
          <cell r="L453">
            <v>107.9</v>
          </cell>
          <cell r="M453">
            <v>108.2</v>
          </cell>
          <cell r="N453">
            <v>109</v>
          </cell>
          <cell r="O453">
            <v>108.8</v>
          </cell>
          <cell r="P453">
            <v>109.1</v>
          </cell>
          <cell r="Q453">
            <v>109.2</v>
          </cell>
          <cell r="S453">
            <v>45210</v>
          </cell>
        </row>
        <row r="454">
          <cell r="A454">
            <v>453</v>
          </cell>
          <cell r="B454">
            <v>428</v>
          </cell>
          <cell r="C454">
            <v>454010100</v>
          </cell>
          <cell r="D454" t="str">
            <v>439</v>
          </cell>
          <cell r="E454" t="str">
            <v>Steinkohle, kein Koks</v>
          </cell>
          <cell r="F454">
            <v>101.5</v>
          </cell>
          <cell r="G454">
            <v>102.3</v>
          </cell>
          <cell r="H454">
            <v>103.1</v>
          </cell>
          <cell r="I454">
            <v>103.4</v>
          </cell>
          <cell r="J454">
            <v>103.5</v>
          </cell>
          <cell r="K454">
            <v>103.5</v>
          </cell>
          <cell r="L454">
            <v>104.3</v>
          </cell>
          <cell r="M454">
            <v>104.3</v>
          </cell>
          <cell r="N454">
            <v>105.2</v>
          </cell>
          <cell r="O454">
            <v>103.9</v>
          </cell>
          <cell r="P454">
            <v>105.7</v>
          </cell>
          <cell r="Q454">
            <v>105.2</v>
          </cell>
          <cell r="S454">
            <v>45310</v>
          </cell>
        </row>
        <row r="455">
          <cell r="A455">
            <v>454</v>
          </cell>
          <cell r="B455">
            <v>429</v>
          </cell>
          <cell r="C455">
            <v>454030100</v>
          </cell>
          <cell r="D455" t="str">
            <v>440</v>
          </cell>
          <cell r="E455" t="str">
            <v>Braunkohle, kein Koks</v>
          </cell>
          <cell r="F455">
            <v>105.2</v>
          </cell>
          <cell r="G455">
            <v>102.7</v>
          </cell>
          <cell r="H455">
            <v>104</v>
          </cell>
          <cell r="I455">
            <v>104.1</v>
          </cell>
          <cell r="J455">
            <v>104.1</v>
          </cell>
          <cell r="K455">
            <v>104.1</v>
          </cell>
          <cell r="L455">
            <v>102.3</v>
          </cell>
          <cell r="M455">
            <v>102.3</v>
          </cell>
          <cell r="N455">
            <v>102.7</v>
          </cell>
          <cell r="O455">
            <v>103.6</v>
          </cell>
          <cell r="P455">
            <v>98.2</v>
          </cell>
          <cell r="Q455">
            <v>96.5</v>
          </cell>
          <cell r="S455">
            <v>45410</v>
          </cell>
        </row>
        <row r="456">
          <cell r="A456">
            <v>455</v>
          </cell>
          <cell r="B456">
            <v>430</v>
          </cell>
          <cell r="C456">
            <v>454070100</v>
          </cell>
          <cell r="D456" t="str">
            <v>441</v>
          </cell>
          <cell r="E456" t="str">
            <v>Andere feste Brennstoffe</v>
          </cell>
          <cell r="F456">
            <v>106</v>
          </cell>
          <cell r="G456">
            <v>107</v>
          </cell>
          <cell r="H456">
            <v>107.9</v>
          </cell>
          <cell r="I456">
            <v>109.4</v>
          </cell>
          <cell r="J456">
            <v>110.3</v>
          </cell>
          <cell r="K456">
            <v>110.3</v>
          </cell>
          <cell r="L456">
            <v>110.2</v>
          </cell>
          <cell r="M456">
            <v>112.1</v>
          </cell>
          <cell r="N456">
            <v>110.5</v>
          </cell>
          <cell r="O456">
            <v>104.7</v>
          </cell>
          <cell r="P456">
            <v>97.5</v>
          </cell>
          <cell r="Q456">
            <v>95.4</v>
          </cell>
          <cell r="S456">
            <v>45510</v>
          </cell>
        </row>
        <row r="457">
          <cell r="A457">
            <v>456</v>
          </cell>
          <cell r="B457">
            <v>431</v>
          </cell>
          <cell r="C457">
            <v>453010100</v>
          </cell>
          <cell r="D457" t="str">
            <v>442</v>
          </cell>
          <cell r="E457" t="str">
            <v>Extra leichtes Heizöl</v>
          </cell>
          <cell r="F457">
            <v>86.7</v>
          </cell>
          <cell r="G457">
            <v>82.3</v>
          </cell>
          <cell r="H457">
            <v>89.1</v>
          </cell>
          <cell r="I457">
            <v>92</v>
          </cell>
          <cell r="J457">
            <v>97.9</v>
          </cell>
          <cell r="K457">
            <v>93.8</v>
          </cell>
          <cell r="L457">
            <v>98.4</v>
          </cell>
          <cell r="M457">
            <v>106.4</v>
          </cell>
          <cell r="N457">
            <v>107.7</v>
          </cell>
          <cell r="O457">
            <v>129.69999999999999</v>
          </cell>
          <cell r="P457">
            <v>110.8</v>
          </cell>
          <cell r="Q457">
            <v>108.6</v>
          </cell>
          <cell r="S457">
            <v>45610</v>
          </cell>
        </row>
        <row r="458">
          <cell r="A458">
            <v>457</v>
          </cell>
          <cell r="B458">
            <v>490</v>
          </cell>
          <cell r="C458">
            <v>314110100</v>
          </cell>
          <cell r="D458" t="str">
            <v>502</v>
          </cell>
          <cell r="E458" t="str">
            <v>Änderungsschneiderarbeit</v>
          </cell>
          <cell r="F458">
            <v>106.4</v>
          </cell>
          <cell r="G458">
            <v>106.4</v>
          </cell>
          <cell r="H458">
            <v>106.4</v>
          </cell>
          <cell r="I458">
            <v>106.4</v>
          </cell>
          <cell r="J458">
            <v>103.9</v>
          </cell>
          <cell r="K458">
            <v>103.9</v>
          </cell>
          <cell r="L458">
            <v>103.2</v>
          </cell>
          <cell r="M458">
            <v>103.1</v>
          </cell>
          <cell r="N458">
            <v>103.1</v>
          </cell>
          <cell r="O458">
            <v>103.4</v>
          </cell>
          <cell r="P458">
            <v>103.4</v>
          </cell>
          <cell r="Q458">
            <v>103.4</v>
          </cell>
          <cell r="S458">
            <v>45710</v>
          </cell>
        </row>
        <row r="459">
          <cell r="A459">
            <v>458</v>
          </cell>
          <cell r="B459">
            <v>945</v>
          </cell>
          <cell r="C459">
            <v>322000100</v>
          </cell>
          <cell r="D459" t="str">
            <v>503</v>
          </cell>
          <cell r="E459" t="str">
            <v>Besohlen, ein Paar Herrenschuhe</v>
          </cell>
          <cell r="F459">
            <v>111.5</v>
          </cell>
          <cell r="G459">
            <v>111.3</v>
          </cell>
          <cell r="H459">
            <v>111.8</v>
          </cell>
          <cell r="I459">
            <v>110.8</v>
          </cell>
          <cell r="J459">
            <v>110.8</v>
          </cell>
          <cell r="K459">
            <v>110.8</v>
          </cell>
          <cell r="L459">
            <v>110.9</v>
          </cell>
          <cell r="M459">
            <v>111.2</v>
          </cell>
          <cell r="N459">
            <v>111.6</v>
          </cell>
          <cell r="O459">
            <v>111.7</v>
          </cell>
          <cell r="P459">
            <v>111.7</v>
          </cell>
          <cell r="Q459">
            <v>111.7</v>
          </cell>
          <cell r="S459">
            <v>45810</v>
          </cell>
        </row>
        <row r="460">
          <cell r="A460">
            <v>459</v>
          </cell>
          <cell r="B460">
            <v>491</v>
          </cell>
          <cell r="C460">
            <v>322000200</v>
          </cell>
          <cell r="D460" t="str">
            <v>504</v>
          </cell>
          <cell r="E460" t="str">
            <v>Schuhreparatur</v>
          </cell>
          <cell r="F460">
            <v>111.9</v>
          </cell>
          <cell r="G460">
            <v>111</v>
          </cell>
          <cell r="H460">
            <v>111</v>
          </cell>
          <cell r="I460">
            <v>110.5</v>
          </cell>
          <cell r="J460">
            <v>110.5</v>
          </cell>
          <cell r="K460">
            <v>110.5</v>
          </cell>
          <cell r="L460">
            <v>110.5</v>
          </cell>
          <cell r="M460">
            <v>110.3</v>
          </cell>
          <cell r="N460">
            <v>110.8</v>
          </cell>
          <cell r="O460">
            <v>110.8</v>
          </cell>
          <cell r="P460">
            <v>110.8</v>
          </cell>
          <cell r="Q460">
            <v>111</v>
          </cell>
          <cell r="S460">
            <v>45910</v>
          </cell>
        </row>
        <row r="461">
          <cell r="A461">
            <v>460</v>
          </cell>
          <cell r="B461">
            <v>492</v>
          </cell>
          <cell r="C461">
            <v>314210100</v>
          </cell>
          <cell r="D461" t="str">
            <v>505</v>
          </cell>
          <cell r="E461" t="str">
            <v>Chemische Reinigung o. Färben von Bekleidung</v>
          </cell>
          <cell r="F461">
            <v>103.9</v>
          </cell>
          <cell r="G461">
            <v>103.9</v>
          </cell>
          <cell r="H461">
            <v>103.9</v>
          </cell>
          <cell r="I461">
            <v>103.9</v>
          </cell>
          <cell r="J461">
            <v>104.1</v>
          </cell>
          <cell r="K461">
            <v>104.1</v>
          </cell>
          <cell r="L461">
            <v>104.1</v>
          </cell>
          <cell r="M461">
            <v>104.1</v>
          </cell>
          <cell r="N461">
            <v>104.2</v>
          </cell>
          <cell r="O461">
            <v>104.1</v>
          </cell>
          <cell r="P461">
            <v>104.1</v>
          </cell>
          <cell r="Q461">
            <v>104.1</v>
          </cell>
          <cell r="S461">
            <v>46010</v>
          </cell>
        </row>
        <row r="462">
          <cell r="A462">
            <v>461</v>
          </cell>
          <cell r="B462">
            <v>493</v>
          </cell>
          <cell r="C462">
            <v>314250200</v>
          </cell>
          <cell r="D462" t="str">
            <v>506</v>
          </cell>
          <cell r="E462" t="str">
            <v>Waschen und Bügeln von Bekleidung</v>
          </cell>
          <cell r="F462">
            <v>105.7</v>
          </cell>
          <cell r="G462">
            <v>105.7</v>
          </cell>
          <cell r="H462">
            <v>106.2</v>
          </cell>
          <cell r="I462">
            <v>106.2</v>
          </cell>
          <cell r="J462">
            <v>106.7</v>
          </cell>
          <cell r="K462">
            <v>106.2</v>
          </cell>
          <cell r="L462">
            <v>105.7</v>
          </cell>
          <cell r="M462">
            <v>105.7</v>
          </cell>
          <cell r="N462">
            <v>105.7</v>
          </cell>
          <cell r="O462">
            <v>105.7</v>
          </cell>
          <cell r="P462">
            <v>104.7</v>
          </cell>
          <cell r="Q462">
            <v>104.7</v>
          </cell>
          <cell r="S462">
            <v>46110</v>
          </cell>
        </row>
        <row r="463">
          <cell r="A463">
            <v>462</v>
          </cell>
          <cell r="B463">
            <v>549</v>
          </cell>
          <cell r="C463">
            <v>723039100</v>
          </cell>
          <cell r="D463" t="str">
            <v>560</v>
          </cell>
          <cell r="E463" t="str">
            <v>Reparatur an einem Fahrrad</v>
          </cell>
          <cell r="F463">
            <v>119.8</v>
          </cell>
          <cell r="G463">
            <v>119.8</v>
          </cell>
          <cell r="H463">
            <v>119.8</v>
          </cell>
          <cell r="I463">
            <v>119.8</v>
          </cell>
          <cell r="J463">
            <v>120.9</v>
          </cell>
          <cell r="K463">
            <v>120.9</v>
          </cell>
          <cell r="L463">
            <v>120.9</v>
          </cell>
          <cell r="M463">
            <v>120.9</v>
          </cell>
          <cell r="N463">
            <v>120.9</v>
          </cell>
          <cell r="O463">
            <v>120.9</v>
          </cell>
          <cell r="P463">
            <v>120.9</v>
          </cell>
          <cell r="Q463">
            <v>120.9</v>
          </cell>
          <cell r="S463">
            <v>46210</v>
          </cell>
        </row>
        <row r="464">
          <cell r="A464">
            <v>463</v>
          </cell>
          <cell r="B464">
            <v>557</v>
          </cell>
          <cell r="C464">
            <v>724060200</v>
          </cell>
          <cell r="D464" t="str">
            <v>572</v>
          </cell>
          <cell r="E464" t="str">
            <v>Miete für eine Garage o. einen Stellplatz</v>
          </cell>
          <cell r="F464">
            <v>102.7</v>
          </cell>
          <cell r="G464">
            <v>102.7</v>
          </cell>
          <cell r="H464">
            <v>102.7</v>
          </cell>
          <cell r="I464">
            <v>102.7</v>
          </cell>
          <cell r="J464">
            <v>102.7</v>
          </cell>
          <cell r="K464">
            <v>104.1</v>
          </cell>
          <cell r="L464">
            <v>104.1</v>
          </cell>
          <cell r="M464">
            <v>104.1</v>
          </cell>
          <cell r="N464">
            <v>104.1</v>
          </cell>
          <cell r="O464">
            <v>104.1</v>
          </cell>
          <cell r="P464">
            <v>104.1</v>
          </cell>
          <cell r="Q464">
            <v>104.1</v>
          </cell>
          <cell r="S464">
            <v>46310</v>
          </cell>
        </row>
        <row r="465">
          <cell r="A465">
            <v>464</v>
          </cell>
          <cell r="B465">
            <v>558</v>
          </cell>
          <cell r="C465">
            <v>723018100</v>
          </cell>
          <cell r="D465" t="str">
            <v>573</v>
          </cell>
          <cell r="E465" t="str">
            <v>Pkw-Oberwäsche</v>
          </cell>
          <cell r="F465">
            <v>105.9</v>
          </cell>
          <cell r="G465">
            <v>105.9</v>
          </cell>
          <cell r="H465">
            <v>105.3</v>
          </cell>
          <cell r="I465">
            <v>105.3</v>
          </cell>
          <cell r="J465">
            <v>105.2</v>
          </cell>
          <cell r="K465">
            <v>105.2</v>
          </cell>
          <cell r="L465">
            <v>106.7</v>
          </cell>
          <cell r="M465">
            <v>105.1</v>
          </cell>
          <cell r="N465">
            <v>105.3</v>
          </cell>
          <cell r="O465">
            <v>104.8</v>
          </cell>
          <cell r="P465">
            <v>105.1</v>
          </cell>
          <cell r="Q465">
            <v>103.4</v>
          </cell>
          <cell r="S465">
            <v>46410</v>
          </cell>
        </row>
        <row r="466">
          <cell r="A466">
            <v>465</v>
          </cell>
          <cell r="B466">
            <v>559</v>
          </cell>
          <cell r="C466">
            <v>723015100</v>
          </cell>
          <cell r="D466" t="str">
            <v>574</v>
          </cell>
          <cell r="E466" t="str">
            <v>Große Inspektion lt. Herstellervorschrift</v>
          </cell>
          <cell r="F466">
            <v>101.5</v>
          </cell>
          <cell r="G466">
            <v>101.5</v>
          </cell>
          <cell r="H466">
            <v>101.7</v>
          </cell>
          <cell r="I466">
            <v>101.7</v>
          </cell>
          <cell r="J466">
            <v>102.5</v>
          </cell>
          <cell r="K466">
            <v>102.5</v>
          </cell>
          <cell r="L466">
            <v>104.3</v>
          </cell>
          <cell r="M466">
            <v>105</v>
          </cell>
          <cell r="N466">
            <v>103.9</v>
          </cell>
          <cell r="O466">
            <v>103.9</v>
          </cell>
          <cell r="P466">
            <v>103.9</v>
          </cell>
          <cell r="Q466">
            <v>103.9</v>
          </cell>
          <cell r="S466">
            <v>46510</v>
          </cell>
        </row>
        <row r="467">
          <cell r="A467">
            <v>466</v>
          </cell>
          <cell r="B467">
            <v>560</v>
          </cell>
          <cell r="C467">
            <v>724040100</v>
          </cell>
          <cell r="D467" t="str">
            <v>575</v>
          </cell>
          <cell r="E467" t="str">
            <v>Abgasuntersuchung für einen Pkw mit Otto-Motor</v>
          </cell>
          <cell r="F467">
            <v>102.7</v>
          </cell>
          <cell r="G467">
            <v>102.7</v>
          </cell>
          <cell r="H467">
            <v>102.7</v>
          </cell>
          <cell r="I467">
            <v>102.7</v>
          </cell>
          <cell r="J467">
            <v>102.9</v>
          </cell>
          <cell r="K467">
            <v>102.9</v>
          </cell>
          <cell r="L467">
            <v>104.6</v>
          </cell>
          <cell r="M467">
            <v>104.6</v>
          </cell>
          <cell r="N467">
            <v>104.1</v>
          </cell>
          <cell r="O467">
            <v>104.4</v>
          </cell>
          <cell r="P467">
            <v>104.4</v>
          </cell>
          <cell r="Q467">
            <v>104.4</v>
          </cell>
          <cell r="S467">
            <v>46610</v>
          </cell>
        </row>
        <row r="468">
          <cell r="A468">
            <v>467</v>
          </cell>
          <cell r="B468">
            <v>561</v>
          </cell>
          <cell r="C468">
            <v>723017100</v>
          </cell>
          <cell r="D468" t="str">
            <v>576</v>
          </cell>
          <cell r="E468" t="str">
            <v>Bremsflüssigkeit wechseln bei einem Pkw</v>
          </cell>
          <cell r="F468">
            <v>105.2</v>
          </cell>
          <cell r="G468">
            <v>104.5</v>
          </cell>
          <cell r="H468">
            <v>104.5</v>
          </cell>
          <cell r="I468">
            <v>104.5</v>
          </cell>
          <cell r="J468">
            <v>103.9</v>
          </cell>
          <cell r="K468">
            <v>103.9</v>
          </cell>
          <cell r="L468">
            <v>104.7</v>
          </cell>
          <cell r="M468">
            <v>104.7</v>
          </cell>
          <cell r="N468">
            <v>104</v>
          </cell>
          <cell r="O468">
            <v>104.7</v>
          </cell>
          <cell r="P468">
            <v>104.7</v>
          </cell>
          <cell r="Q468">
            <v>104.7</v>
          </cell>
          <cell r="S468">
            <v>46710</v>
          </cell>
        </row>
        <row r="469">
          <cell r="A469">
            <v>468</v>
          </cell>
          <cell r="B469">
            <v>562</v>
          </cell>
          <cell r="C469">
            <v>723017200</v>
          </cell>
          <cell r="D469" t="str">
            <v>577</v>
          </cell>
          <cell r="E469" t="str">
            <v>Bremsklötze vorne ersetzen bei einem Pkw</v>
          </cell>
          <cell r="F469">
            <v>101.3</v>
          </cell>
          <cell r="G469">
            <v>101.3</v>
          </cell>
          <cell r="H469">
            <v>101.5</v>
          </cell>
          <cell r="I469">
            <v>101.5</v>
          </cell>
          <cell r="J469">
            <v>101.5</v>
          </cell>
          <cell r="K469">
            <v>101.5</v>
          </cell>
          <cell r="L469">
            <v>100.1</v>
          </cell>
          <cell r="M469">
            <v>98.9</v>
          </cell>
          <cell r="N469">
            <v>97.5</v>
          </cell>
          <cell r="O469">
            <v>97.6</v>
          </cell>
          <cell r="P469">
            <v>97.6</v>
          </cell>
          <cell r="Q469">
            <v>97.6</v>
          </cell>
          <cell r="S469">
            <v>46810</v>
          </cell>
        </row>
        <row r="470">
          <cell r="A470">
            <v>469</v>
          </cell>
          <cell r="B470">
            <v>563</v>
          </cell>
          <cell r="C470">
            <v>723017400</v>
          </cell>
          <cell r="D470" t="str">
            <v>578</v>
          </cell>
          <cell r="E470" t="str">
            <v>Zwei Stoßdämpfer hinten erneuernbei einem Pkw</v>
          </cell>
          <cell r="F470">
            <v>110</v>
          </cell>
          <cell r="G470">
            <v>110</v>
          </cell>
          <cell r="H470">
            <v>110</v>
          </cell>
          <cell r="I470">
            <v>110</v>
          </cell>
          <cell r="J470">
            <v>110.3</v>
          </cell>
          <cell r="K470">
            <v>110.3</v>
          </cell>
          <cell r="L470">
            <v>108.6</v>
          </cell>
          <cell r="M470">
            <v>106.2</v>
          </cell>
          <cell r="N470">
            <v>103.7</v>
          </cell>
          <cell r="O470">
            <v>103.7</v>
          </cell>
          <cell r="P470">
            <v>103.7</v>
          </cell>
          <cell r="Q470">
            <v>103.8</v>
          </cell>
          <cell r="S470">
            <v>46910</v>
          </cell>
        </row>
        <row r="471">
          <cell r="A471">
            <v>470</v>
          </cell>
          <cell r="B471">
            <v>564</v>
          </cell>
          <cell r="C471">
            <v>723017300</v>
          </cell>
          <cell r="D471" t="str">
            <v>579</v>
          </cell>
          <cell r="E471" t="str">
            <v>Austausch einer Auspuff-Anlage bei einem Pkw</v>
          </cell>
          <cell r="F471">
            <v>101.7</v>
          </cell>
          <cell r="G471">
            <v>101.7</v>
          </cell>
          <cell r="H471">
            <v>101.9</v>
          </cell>
          <cell r="I471">
            <v>101.9</v>
          </cell>
          <cell r="J471">
            <v>101.9</v>
          </cell>
          <cell r="K471">
            <v>101.9</v>
          </cell>
          <cell r="L471">
            <v>101.1</v>
          </cell>
          <cell r="M471">
            <v>102</v>
          </cell>
          <cell r="N471">
            <v>102.3</v>
          </cell>
          <cell r="O471">
            <v>102.3</v>
          </cell>
          <cell r="P471">
            <v>102.3</v>
          </cell>
          <cell r="Q471">
            <v>102.3</v>
          </cell>
          <cell r="S471">
            <v>47010</v>
          </cell>
        </row>
        <row r="472">
          <cell r="A472">
            <v>471</v>
          </cell>
          <cell r="B472">
            <v>565</v>
          </cell>
          <cell r="C472">
            <v>723017500</v>
          </cell>
          <cell r="D472" t="str">
            <v>580</v>
          </cell>
          <cell r="E472" t="str">
            <v>Mechanische Kupplung erneuern bei einem Pkw</v>
          </cell>
          <cell r="F472">
            <v>108.1</v>
          </cell>
          <cell r="G472">
            <v>108.3</v>
          </cell>
          <cell r="H472">
            <v>108.5</v>
          </cell>
          <cell r="I472">
            <v>108.5</v>
          </cell>
          <cell r="J472">
            <v>108.5</v>
          </cell>
          <cell r="K472">
            <v>108.5</v>
          </cell>
          <cell r="L472">
            <v>108.6</v>
          </cell>
          <cell r="M472">
            <v>109.6</v>
          </cell>
          <cell r="N472">
            <v>110.7</v>
          </cell>
          <cell r="O472">
            <v>110.7</v>
          </cell>
          <cell r="P472">
            <v>110.7</v>
          </cell>
          <cell r="Q472">
            <v>109.9</v>
          </cell>
          <cell r="S472">
            <v>47110</v>
          </cell>
        </row>
        <row r="473">
          <cell r="A473">
            <v>472</v>
          </cell>
          <cell r="B473">
            <v>566</v>
          </cell>
          <cell r="C473">
            <v>723013100</v>
          </cell>
          <cell r="D473" t="str">
            <v>581</v>
          </cell>
          <cell r="E473" t="str">
            <v>Lackieren eines vorderen Kotflügels</v>
          </cell>
          <cell r="F473">
            <v>108.5</v>
          </cell>
          <cell r="G473">
            <v>109.1</v>
          </cell>
          <cell r="H473">
            <v>109.2</v>
          </cell>
          <cell r="I473">
            <v>109.2</v>
          </cell>
          <cell r="J473">
            <v>109.9</v>
          </cell>
          <cell r="K473">
            <v>110.1</v>
          </cell>
          <cell r="L473">
            <v>110.7</v>
          </cell>
          <cell r="M473">
            <v>111.2</v>
          </cell>
          <cell r="N473">
            <v>111.7</v>
          </cell>
          <cell r="O473">
            <v>111.7</v>
          </cell>
          <cell r="P473">
            <v>111.7</v>
          </cell>
          <cell r="Q473">
            <v>111.7</v>
          </cell>
          <cell r="S473">
            <v>47210</v>
          </cell>
        </row>
        <row r="474">
          <cell r="A474">
            <v>473</v>
          </cell>
          <cell r="B474">
            <v>494</v>
          </cell>
          <cell r="C474">
            <v>724010100</v>
          </cell>
          <cell r="D474" t="str">
            <v>507</v>
          </cell>
          <cell r="E474" t="str">
            <v>Fahrschulunterricht auf Mittelklassewagen</v>
          </cell>
          <cell r="F474">
            <v>104.8</v>
          </cell>
          <cell r="G474">
            <v>104.8</v>
          </cell>
          <cell r="H474">
            <v>105</v>
          </cell>
          <cell r="I474">
            <v>105</v>
          </cell>
          <cell r="J474">
            <v>105.7</v>
          </cell>
          <cell r="K474">
            <v>105.7</v>
          </cell>
          <cell r="L474">
            <v>106</v>
          </cell>
          <cell r="M474">
            <v>106</v>
          </cell>
          <cell r="N474">
            <v>106</v>
          </cell>
          <cell r="O474">
            <v>106</v>
          </cell>
          <cell r="P474">
            <v>106.6</v>
          </cell>
          <cell r="Q474">
            <v>106.6</v>
          </cell>
          <cell r="S474">
            <v>47310</v>
          </cell>
        </row>
        <row r="475">
          <cell r="A475">
            <v>474</v>
          </cell>
          <cell r="B475">
            <v>495</v>
          </cell>
          <cell r="C475">
            <v>724010200</v>
          </cell>
          <cell r="D475" t="str">
            <v>508</v>
          </cell>
          <cell r="E475" t="str">
            <v>Grundgebühr für theoretischen Fahrunterricht</v>
          </cell>
          <cell r="F475">
            <v>92.4</v>
          </cell>
          <cell r="G475">
            <v>92.4</v>
          </cell>
          <cell r="H475">
            <v>90.9</v>
          </cell>
          <cell r="I475">
            <v>90.9</v>
          </cell>
          <cell r="J475">
            <v>90.9</v>
          </cell>
          <cell r="K475">
            <v>90.9</v>
          </cell>
          <cell r="L475">
            <v>91.1</v>
          </cell>
          <cell r="M475">
            <v>89.8</v>
          </cell>
          <cell r="N475">
            <v>89.8</v>
          </cell>
          <cell r="O475">
            <v>89.3</v>
          </cell>
          <cell r="P475">
            <v>89.3</v>
          </cell>
          <cell r="Q475">
            <v>89.3</v>
          </cell>
          <cell r="S475">
            <v>47410</v>
          </cell>
        </row>
        <row r="476">
          <cell r="A476">
            <v>475</v>
          </cell>
          <cell r="B476">
            <v>496</v>
          </cell>
          <cell r="C476">
            <v>732031100</v>
          </cell>
          <cell r="D476" t="str">
            <v>509</v>
          </cell>
          <cell r="E476" t="str">
            <v>Taxifahrt</v>
          </cell>
          <cell r="F476">
            <v>116.9</v>
          </cell>
          <cell r="G476">
            <v>116.9</v>
          </cell>
          <cell r="H476">
            <v>116.9</v>
          </cell>
          <cell r="I476">
            <v>116.9</v>
          </cell>
          <cell r="J476">
            <v>116.9</v>
          </cell>
          <cell r="K476">
            <v>116.9</v>
          </cell>
          <cell r="L476">
            <v>116.9</v>
          </cell>
          <cell r="M476">
            <v>116.9</v>
          </cell>
          <cell r="N476">
            <v>116.9</v>
          </cell>
          <cell r="O476">
            <v>116.9</v>
          </cell>
          <cell r="P476">
            <v>116.9</v>
          </cell>
          <cell r="Q476">
            <v>116.9</v>
          </cell>
          <cell r="S476">
            <v>47510</v>
          </cell>
        </row>
        <row r="477">
          <cell r="A477">
            <v>476</v>
          </cell>
          <cell r="B477">
            <v>497</v>
          </cell>
          <cell r="C477">
            <v>1211011100</v>
          </cell>
          <cell r="D477" t="str">
            <v>510</v>
          </cell>
          <cell r="E477" t="str">
            <v>Friseur/Herren</v>
          </cell>
          <cell r="F477">
            <v>106</v>
          </cell>
          <cell r="G477">
            <v>105.3</v>
          </cell>
          <cell r="H477">
            <v>105.3</v>
          </cell>
          <cell r="I477">
            <v>105.2</v>
          </cell>
          <cell r="J477">
            <v>105.3</v>
          </cell>
          <cell r="K477">
            <v>105.3</v>
          </cell>
          <cell r="L477">
            <v>106.1</v>
          </cell>
          <cell r="M477">
            <v>105.8</v>
          </cell>
          <cell r="N477">
            <v>105.6</v>
          </cell>
          <cell r="O477">
            <v>105.6</v>
          </cell>
          <cell r="P477">
            <v>105.6</v>
          </cell>
          <cell r="Q477">
            <v>105.8</v>
          </cell>
          <cell r="S477">
            <v>47610</v>
          </cell>
        </row>
        <row r="478">
          <cell r="A478">
            <v>477</v>
          </cell>
          <cell r="B478">
            <v>498</v>
          </cell>
          <cell r="C478">
            <v>1211015100</v>
          </cell>
          <cell r="D478" t="str">
            <v>511</v>
          </cell>
          <cell r="E478" t="str">
            <v>Friseur/Damen, Waschen, Schneiden, Föhnen</v>
          </cell>
          <cell r="F478">
            <v>106.1</v>
          </cell>
          <cell r="G478">
            <v>106.5</v>
          </cell>
          <cell r="H478">
            <v>106.5</v>
          </cell>
          <cell r="I478">
            <v>106.6</v>
          </cell>
          <cell r="J478">
            <v>106.6</v>
          </cell>
          <cell r="K478">
            <v>106.6</v>
          </cell>
          <cell r="L478">
            <v>107.2</v>
          </cell>
          <cell r="M478">
            <v>106.8</v>
          </cell>
          <cell r="N478">
            <v>107.1</v>
          </cell>
          <cell r="O478">
            <v>107.1</v>
          </cell>
          <cell r="P478">
            <v>107.4</v>
          </cell>
          <cell r="Q478">
            <v>107.4</v>
          </cell>
          <cell r="S478">
            <v>47710</v>
          </cell>
        </row>
        <row r="479">
          <cell r="A479">
            <v>478</v>
          </cell>
          <cell r="B479">
            <v>499</v>
          </cell>
          <cell r="C479">
            <v>1211015200</v>
          </cell>
          <cell r="D479" t="str">
            <v>512</v>
          </cell>
          <cell r="E479" t="str">
            <v>Friseur/Damen, Dauerwellen</v>
          </cell>
          <cell r="F479">
            <v>105.4</v>
          </cell>
          <cell r="G479">
            <v>105.8</v>
          </cell>
          <cell r="H479">
            <v>105.8</v>
          </cell>
          <cell r="I479">
            <v>106.1</v>
          </cell>
          <cell r="J479">
            <v>106.1</v>
          </cell>
          <cell r="K479">
            <v>106.1</v>
          </cell>
          <cell r="L479">
            <v>106.2</v>
          </cell>
          <cell r="M479">
            <v>106.1</v>
          </cell>
          <cell r="N479">
            <v>106.5</v>
          </cell>
          <cell r="O479">
            <v>106.5</v>
          </cell>
          <cell r="P479">
            <v>106.7</v>
          </cell>
          <cell r="Q479">
            <v>106.6</v>
          </cell>
          <cell r="S479">
            <v>47810</v>
          </cell>
        </row>
        <row r="480">
          <cell r="A480">
            <v>479</v>
          </cell>
          <cell r="B480">
            <v>500</v>
          </cell>
          <cell r="C480">
            <v>1211015300</v>
          </cell>
          <cell r="D480" t="str">
            <v>513</v>
          </cell>
          <cell r="E480" t="str">
            <v>Friseureinzelleistung/Damen</v>
          </cell>
          <cell r="F480">
            <v>104.6</v>
          </cell>
          <cell r="G480">
            <v>104.7</v>
          </cell>
          <cell r="H480">
            <v>104.9</v>
          </cell>
          <cell r="I480">
            <v>105.1</v>
          </cell>
          <cell r="J480">
            <v>105.1</v>
          </cell>
          <cell r="K480">
            <v>105</v>
          </cell>
          <cell r="L480">
            <v>105.4</v>
          </cell>
          <cell r="M480">
            <v>106.2</v>
          </cell>
          <cell r="N480">
            <v>105.8</v>
          </cell>
          <cell r="O480">
            <v>105.8</v>
          </cell>
          <cell r="P480">
            <v>106.1</v>
          </cell>
          <cell r="Q480">
            <v>106</v>
          </cell>
          <cell r="S480">
            <v>47910</v>
          </cell>
        </row>
        <row r="481">
          <cell r="A481">
            <v>480</v>
          </cell>
          <cell r="B481">
            <v>512</v>
          </cell>
          <cell r="C481">
            <v>942150100</v>
          </cell>
          <cell r="D481" t="str">
            <v>526</v>
          </cell>
          <cell r="E481" t="str">
            <v>Kinoeintrittskarte</v>
          </cell>
          <cell r="F481">
            <v>108.6</v>
          </cell>
          <cell r="G481">
            <v>108.6</v>
          </cell>
          <cell r="H481">
            <v>109.6</v>
          </cell>
          <cell r="I481">
            <v>109.9</v>
          </cell>
          <cell r="J481">
            <v>109.6</v>
          </cell>
          <cell r="K481">
            <v>108.8</v>
          </cell>
          <cell r="L481">
            <v>109.8</v>
          </cell>
          <cell r="M481">
            <v>109.9</v>
          </cell>
          <cell r="N481">
            <v>110.3</v>
          </cell>
          <cell r="O481">
            <v>110.9</v>
          </cell>
          <cell r="P481">
            <v>110.6</v>
          </cell>
          <cell r="Q481">
            <v>109.9</v>
          </cell>
          <cell r="S481">
            <v>48010</v>
          </cell>
        </row>
        <row r="482">
          <cell r="A482">
            <v>481</v>
          </cell>
          <cell r="B482">
            <v>513</v>
          </cell>
          <cell r="C482">
            <v>1010010100</v>
          </cell>
          <cell r="D482" t="str">
            <v>527</v>
          </cell>
          <cell r="E482" t="str">
            <v>Entgelt für halbtägigen Kindergartenbesuch</v>
          </cell>
          <cell r="F482">
            <v>112.6</v>
          </cell>
          <cell r="G482">
            <v>112.9</v>
          </cell>
          <cell r="H482">
            <v>112.9</v>
          </cell>
          <cell r="I482">
            <v>112.9</v>
          </cell>
          <cell r="J482">
            <v>112.9</v>
          </cell>
          <cell r="K482">
            <v>112.9</v>
          </cell>
          <cell r="L482">
            <v>113.1</v>
          </cell>
          <cell r="M482">
            <v>113.1</v>
          </cell>
          <cell r="N482">
            <v>113.4</v>
          </cell>
          <cell r="O482">
            <v>113.4</v>
          </cell>
          <cell r="P482">
            <v>113.4</v>
          </cell>
          <cell r="Q482">
            <v>113.4</v>
          </cell>
          <cell r="S482">
            <v>48110</v>
          </cell>
        </row>
        <row r="483">
          <cell r="A483">
            <v>482</v>
          </cell>
          <cell r="B483">
            <v>514</v>
          </cell>
          <cell r="C483">
            <v>1240010100</v>
          </cell>
          <cell r="D483" t="str">
            <v>528</v>
          </cell>
          <cell r="E483" t="str">
            <v>Entgelt für volltägigen Kinderkrippenbesuch</v>
          </cell>
          <cell r="F483">
            <v>105.3</v>
          </cell>
          <cell r="G483">
            <v>105.3</v>
          </cell>
          <cell r="H483">
            <v>105.3</v>
          </cell>
          <cell r="I483">
            <v>105.3</v>
          </cell>
          <cell r="J483">
            <v>105.3</v>
          </cell>
          <cell r="K483">
            <v>105.3</v>
          </cell>
          <cell r="L483">
            <v>105.3</v>
          </cell>
          <cell r="M483">
            <v>105.3</v>
          </cell>
          <cell r="N483">
            <v>105.3</v>
          </cell>
          <cell r="O483">
            <v>105.3</v>
          </cell>
          <cell r="P483">
            <v>105.3</v>
          </cell>
          <cell r="Q483">
            <v>105.3</v>
          </cell>
          <cell r="S483">
            <v>48210</v>
          </cell>
        </row>
        <row r="484">
          <cell r="A484">
            <v>483</v>
          </cell>
          <cell r="B484">
            <v>515</v>
          </cell>
          <cell r="C484">
            <v>941014100</v>
          </cell>
          <cell r="D484" t="str">
            <v>529</v>
          </cell>
          <cell r="E484" t="str">
            <v>Eintrittskarte ins Frei- o. Hallenbad</v>
          </cell>
          <cell r="F484">
            <v>102.1</v>
          </cell>
          <cell r="G484">
            <v>102.1</v>
          </cell>
          <cell r="H484">
            <v>102.1</v>
          </cell>
          <cell r="I484">
            <v>102.1</v>
          </cell>
          <cell r="J484">
            <v>102.1</v>
          </cell>
          <cell r="K484">
            <v>102.1</v>
          </cell>
          <cell r="L484">
            <v>102.1</v>
          </cell>
          <cell r="M484">
            <v>102.1</v>
          </cell>
          <cell r="N484">
            <v>102.1</v>
          </cell>
          <cell r="O484">
            <v>102.1</v>
          </cell>
          <cell r="P484">
            <v>102.1</v>
          </cell>
          <cell r="Q484">
            <v>102.1</v>
          </cell>
          <cell r="S484">
            <v>48310</v>
          </cell>
        </row>
        <row r="485">
          <cell r="A485">
            <v>484</v>
          </cell>
          <cell r="B485">
            <v>516</v>
          </cell>
          <cell r="C485">
            <v>941030100</v>
          </cell>
          <cell r="D485" t="str">
            <v>530</v>
          </cell>
          <cell r="E485" t="str">
            <v>Dienstleistungen eines Fitness-Studios</v>
          </cell>
          <cell r="F485">
            <v>98</v>
          </cell>
          <cell r="G485">
            <v>98.2</v>
          </cell>
          <cell r="H485">
            <v>98.2</v>
          </cell>
          <cell r="I485">
            <v>98.2</v>
          </cell>
          <cell r="J485">
            <v>96.3</v>
          </cell>
          <cell r="K485">
            <v>96.3</v>
          </cell>
          <cell r="L485">
            <v>95.3</v>
          </cell>
          <cell r="M485">
            <v>95</v>
          </cell>
          <cell r="N485">
            <v>94.5</v>
          </cell>
          <cell r="O485">
            <v>94.5</v>
          </cell>
          <cell r="P485">
            <v>94.5</v>
          </cell>
          <cell r="Q485">
            <v>98.4</v>
          </cell>
          <cell r="S485">
            <v>48410</v>
          </cell>
        </row>
        <row r="486">
          <cell r="A486">
            <v>485</v>
          </cell>
          <cell r="B486">
            <v>518</v>
          </cell>
          <cell r="C486">
            <v>942430100</v>
          </cell>
          <cell r="D486" t="str">
            <v>532</v>
          </cell>
          <cell r="E486" t="str">
            <v>Filmentwicklung o. Pauschale für Digitalisieren</v>
          </cell>
          <cell r="F486">
            <v>111.9</v>
          </cell>
          <cell r="G486">
            <v>111.9</v>
          </cell>
          <cell r="H486">
            <v>111.9</v>
          </cell>
          <cell r="I486">
            <v>111.9</v>
          </cell>
          <cell r="J486">
            <v>111.9</v>
          </cell>
          <cell r="K486">
            <v>111.9</v>
          </cell>
          <cell r="L486">
            <v>111.9</v>
          </cell>
          <cell r="M486">
            <v>111.2</v>
          </cell>
          <cell r="N486">
            <v>111.2</v>
          </cell>
          <cell r="O486">
            <v>111.2</v>
          </cell>
          <cell r="P486">
            <v>111.2</v>
          </cell>
          <cell r="Q486">
            <v>111.2</v>
          </cell>
          <cell r="S486">
            <v>48510</v>
          </cell>
        </row>
        <row r="487">
          <cell r="A487">
            <v>486</v>
          </cell>
          <cell r="B487">
            <v>519</v>
          </cell>
          <cell r="C487">
            <v>942430200</v>
          </cell>
          <cell r="D487" t="str">
            <v>533</v>
          </cell>
          <cell r="E487" t="str">
            <v>Abzug eines Bildes</v>
          </cell>
          <cell r="F487">
            <v>83.6</v>
          </cell>
          <cell r="G487">
            <v>83.6</v>
          </cell>
          <cell r="H487">
            <v>83.6</v>
          </cell>
          <cell r="I487">
            <v>83.6</v>
          </cell>
          <cell r="J487">
            <v>83.6</v>
          </cell>
          <cell r="K487">
            <v>83.6</v>
          </cell>
          <cell r="L487">
            <v>83.6</v>
          </cell>
          <cell r="M487">
            <v>83.6</v>
          </cell>
          <cell r="N487">
            <v>83.6</v>
          </cell>
          <cell r="O487">
            <v>83.6</v>
          </cell>
          <cell r="P487">
            <v>83.6</v>
          </cell>
          <cell r="Q487">
            <v>83.6</v>
          </cell>
          <cell r="S487">
            <v>48610</v>
          </cell>
        </row>
        <row r="488">
          <cell r="A488">
            <v>487</v>
          </cell>
          <cell r="B488">
            <v>520</v>
          </cell>
          <cell r="C488">
            <v>915010100</v>
          </cell>
          <cell r="D488" t="str">
            <v>534</v>
          </cell>
          <cell r="E488" t="str">
            <v>Reparatur an Unterhaltungselektronik</v>
          </cell>
          <cell r="F488">
            <v>106.9</v>
          </cell>
          <cell r="G488">
            <v>106.9</v>
          </cell>
          <cell r="H488">
            <v>106.9</v>
          </cell>
          <cell r="I488">
            <v>106.9</v>
          </cell>
          <cell r="J488">
            <v>106.9</v>
          </cell>
          <cell r="K488">
            <v>106.9</v>
          </cell>
          <cell r="L488">
            <v>106.9</v>
          </cell>
          <cell r="M488">
            <v>106.9</v>
          </cell>
          <cell r="N488">
            <v>106.9</v>
          </cell>
          <cell r="O488">
            <v>106.9</v>
          </cell>
          <cell r="P488">
            <v>106.9</v>
          </cell>
          <cell r="Q488">
            <v>106.9</v>
          </cell>
          <cell r="S488">
            <v>48710</v>
          </cell>
        </row>
        <row r="489">
          <cell r="A489">
            <v>488</v>
          </cell>
          <cell r="B489">
            <v>521</v>
          </cell>
          <cell r="C489">
            <v>1231090100</v>
          </cell>
          <cell r="D489" t="str">
            <v>535</v>
          </cell>
          <cell r="E489" t="str">
            <v>Batteriewechsel bei einer Armbanduhr</v>
          </cell>
          <cell r="F489">
            <v>104.3</v>
          </cell>
          <cell r="G489">
            <v>104.3</v>
          </cell>
          <cell r="H489">
            <v>104.3</v>
          </cell>
          <cell r="I489">
            <v>104.3</v>
          </cell>
          <cell r="J489">
            <v>104.3</v>
          </cell>
          <cell r="K489">
            <v>104.3</v>
          </cell>
          <cell r="L489">
            <v>105.6</v>
          </cell>
          <cell r="M489">
            <v>104.9</v>
          </cell>
          <cell r="N489">
            <v>106.1</v>
          </cell>
          <cell r="O489">
            <v>106.1</v>
          </cell>
          <cell r="P489">
            <v>106.1</v>
          </cell>
          <cell r="Q489">
            <v>106.1</v>
          </cell>
          <cell r="S489">
            <v>48810</v>
          </cell>
        </row>
        <row r="490">
          <cell r="A490">
            <v>489</v>
          </cell>
          <cell r="B490">
            <v>522</v>
          </cell>
          <cell r="C490">
            <v>512090100</v>
          </cell>
          <cell r="D490" t="str">
            <v>536</v>
          </cell>
          <cell r="E490" t="str">
            <v>Bodenbeläge verlegen und fixieren</v>
          </cell>
          <cell r="F490">
            <v>102.6</v>
          </cell>
          <cell r="G490">
            <v>102.6</v>
          </cell>
          <cell r="H490">
            <v>103.1</v>
          </cell>
          <cell r="I490">
            <v>103.1</v>
          </cell>
          <cell r="J490">
            <v>103.1</v>
          </cell>
          <cell r="K490">
            <v>103.1</v>
          </cell>
          <cell r="L490">
            <v>103.1</v>
          </cell>
          <cell r="M490">
            <v>101.1</v>
          </cell>
          <cell r="N490">
            <v>101.1</v>
          </cell>
          <cell r="O490">
            <v>101.1</v>
          </cell>
          <cell r="P490">
            <v>101.1</v>
          </cell>
          <cell r="Q490">
            <v>101.1</v>
          </cell>
          <cell r="S490">
            <v>48910</v>
          </cell>
        </row>
        <row r="491">
          <cell r="A491">
            <v>490</v>
          </cell>
          <cell r="B491">
            <v>523</v>
          </cell>
          <cell r="C491">
            <v>513050100</v>
          </cell>
          <cell r="D491" t="str">
            <v>537</v>
          </cell>
          <cell r="E491" t="str">
            <v>Abschleifen und Versiegeln von Parkettfußboden</v>
          </cell>
          <cell r="F491">
            <v>104.4</v>
          </cell>
          <cell r="G491">
            <v>104.4</v>
          </cell>
          <cell r="H491">
            <v>104.4</v>
          </cell>
          <cell r="I491">
            <v>104.4</v>
          </cell>
          <cell r="J491">
            <v>104.4</v>
          </cell>
          <cell r="K491">
            <v>104.4</v>
          </cell>
          <cell r="L491">
            <v>104.8</v>
          </cell>
          <cell r="M491">
            <v>102.1</v>
          </cell>
          <cell r="N491">
            <v>102.1</v>
          </cell>
          <cell r="O491">
            <v>101.8</v>
          </cell>
          <cell r="P491">
            <v>101.8</v>
          </cell>
          <cell r="Q491">
            <v>101.8</v>
          </cell>
          <cell r="S491">
            <v>49010</v>
          </cell>
        </row>
        <row r="492">
          <cell r="A492">
            <v>491</v>
          </cell>
          <cell r="B492">
            <v>524</v>
          </cell>
          <cell r="C492">
            <v>533070100</v>
          </cell>
          <cell r="D492" t="str">
            <v>538</v>
          </cell>
          <cell r="E492" t="str">
            <v>Reparatur an Haushaltsgroßgeräten</v>
          </cell>
          <cell r="F492">
            <v>106.5</v>
          </cell>
          <cell r="G492">
            <v>106.5</v>
          </cell>
          <cell r="H492">
            <v>106.5</v>
          </cell>
          <cell r="I492">
            <v>106.5</v>
          </cell>
          <cell r="J492">
            <v>107.5</v>
          </cell>
          <cell r="K492">
            <v>107.5</v>
          </cell>
          <cell r="L492">
            <v>109.1</v>
          </cell>
          <cell r="M492">
            <v>109.4</v>
          </cell>
          <cell r="N492">
            <v>109.4</v>
          </cell>
          <cell r="O492">
            <v>112.3</v>
          </cell>
          <cell r="P492">
            <v>112.3</v>
          </cell>
          <cell r="Q492">
            <v>112.3</v>
          </cell>
          <cell r="S492">
            <v>49110</v>
          </cell>
        </row>
        <row r="493">
          <cell r="A493">
            <v>492</v>
          </cell>
          <cell r="B493">
            <v>525</v>
          </cell>
          <cell r="C493">
            <v>1112010200</v>
          </cell>
          <cell r="D493" t="str">
            <v>539</v>
          </cell>
          <cell r="E493" t="str">
            <v>Mensässen, gängigste Kategorie</v>
          </cell>
          <cell r="F493">
            <v>97.7</v>
          </cell>
          <cell r="G493">
            <v>97.7</v>
          </cell>
          <cell r="H493">
            <v>97.7</v>
          </cell>
          <cell r="I493">
            <v>97.7</v>
          </cell>
          <cell r="J493">
            <v>97.7</v>
          </cell>
          <cell r="K493">
            <v>97.7</v>
          </cell>
          <cell r="L493">
            <v>97.7</v>
          </cell>
          <cell r="M493">
            <v>97.7</v>
          </cell>
          <cell r="N493">
            <v>97.7</v>
          </cell>
          <cell r="O493">
            <v>97.7</v>
          </cell>
          <cell r="P493">
            <v>97.7</v>
          </cell>
          <cell r="Q493">
            <v>97.7</v>
          </cell>
          <cell r="S493">
            <v>49210</v>
          </cell>
        </row>
        <row r="494">
          <cell r="A494">
            <v>493</v>
          </cell>
          <cell r="B494">
            <v>527</v>
          </cell>
          <cell r="C494">
            <v>942370100</v>
          </cell>
          <cell r="D494" t="str">
            <v>541</v>
          </cell>
          <cell r="E494" t="str">
            <v>Leihgebühr eines Videofilmes/einer DVD</v>
          </cell>
          <cell r="F494">
            <v>100.2</v>
          </cell>
          <cell r="G494">
            <v>100.2</v>
          </cell>
          <cell r="H494">
            <v>100.2</v>
          </cell>
          <cell r="I494">
            <v>100.2</v>
          </cell>
          <cell r="J494">
            <v>100.2</v>
          </cell>
          <cell r="K494">
            <v>100.2</v>
          </cell>
          <cell r="L494">
            <v>99.7</v>
          </cell>
          <cell r="M494">
            <v>99.7</v>
          </cell>
          <cell r="N494">
            <v>99.7</v>
          </cell>
          <cell r="O494">
            <v>99.7</v>
          </cell>
          <cell r="P494">
            <v>99.7</v>
          </cell>
          <cell r="Q494">
            <v>99.7</v>
          </cell>
          <cell r="S494">
            <v>49310</v>
          </cell>
        </row>
        <row r="495">
          <cell r="A495">
            <v>494</v>
          </cell>
          <cell r="B495">
            <v>605</v>
          </cell>
          <cell r="C495">
            <v>441000100</v>
          </cell>
          <cell r="D495" t="str">
            <v>621</v>
          </cell>
          <cell r="E495" t="str">
            <v>Frischwasser, Abnahmemenge 6 cbm</v>
          </cell>
          <cell r="F495">
            <v>93.5</v>
          </cell>
          <cell r="G495">
            <v>93.5</v>
          </cell>
          <cell r="H495">
            <v>93.5</v>
          </cell>
          <cell r="I495">
            <v>95.1</v>
          </cell>
          <cell r="J495">
            <v>95.1</v>
          </cell>
          <cell r="K495">
            <v>95.1</v>
          </cell>
          <cell r="L495">
            <v>95.1</v>
          </cell>
          <cell r="M495">
            <v>95.1</v>
          </cell>
          <cell r="N495">
            <v>95.1</v>
          </cell>
          <cell r="O495">
            <v>95.1</v>
          </cell>
          <cell r="P495">
            <v>95.1</v>
          </cell>
          <cell r="Q495">
            <v>95.1</v>
          </cell>
          <cell r="S495">
            <v>49410</v>
          </cell>
        </row>
        <row r="496">
          <cell r="A496">
            <v>495</v>
          </cell>
          <cell r="B496">
            <v>606</v>
          </cell>
          <cell r="C496">
            <v>441000200</v>
          </cell>
          <cell r="D496" t="str">
            <v>622</v>
          </cell>
          <cell r="E496" t="str">
            <v>Frischwasser, Abnahmemenge 15 cbm</v>
          </cell>
          <cell r="F496">
            <v>92.6</v>
          </cell>
          <cell r="G496">
            <v>92.6</v>
          </cell>
          <cell r="H496">
            <v>92.6</v>
          </cell>
          <cell r="I496">
            <v>94.4</v>
          </cell>
          <cell r="J496">
            <v>94.4</v>
          </cell>
          <cell r="K496">
            <v>94.4</v>
          </cell>
          <cell r="L496">
            <v>94.4</v>
          </cell>
          <cell r="M496">
            <v>94.4</v>
          </cell>
          <cell r="N496">
            <v>94.4</v>
          </cell>
          <cell r="O496">
            <v>94.4</v>
          </cell>
          <cell r="P496">
            <v>94.4</v>
          </cell>
          <cell r="Q496">
            <v>94.4</v>
          </cell>
          <cell r="S496">
            <v>49510</v>
          </cell>
        </row>
        <row r="497">
          <cell r="A497">
            <v>496</v>
          </cell>
          <cell r="B497">
            <v>607</v>
          </cell>
          <cell r="C497">
            <v>442000100</v>
          </cell>
          <cell r="D497" t="str">
            <v>623</v>
          </cell>
          <cell r="E497" t="str">
            <v>Müllabfuhr, kleine Müllmenge</v>
          </cell>
          <cell r="F497">
            <v>102.5</v>
          </cell>
          <cell r="G497">
            <v>102.5</v>
          </cell>
          <cell r="H497">
            <v>102.5</v>
          </cell>
          <cell r="I497">
            <v>102.5</v>
          </cell>
          <cell r="J497">
            <v>102.5</v>
          </cell>
          <cell r="K497">
            <v>102.5</v>
          </cell>
          <cell r="L497">
            <v>102.5</v>
          </cell>
          <cell r="M497">
            <v>102.5</v>
          </cell>
          <cell r="N497">
            <v>102.5</v>
          </cell>
          <cell r="O497">
            <v>102.5</v>
          </cell>
          <cell r="P497">
            <v>102.5</v>
          </cell>
          <cell r="Q497">
            <v>102.5</v>
          </cell>
          <cell r="S497">
            <v>49610</v>
          </cell>
        </row>
        <row r="498">
          <cell r="A498">
            <v>497</v>
          </cell>
          <cell r="B498">
            <v>608</v>
          </cell>
          <cell r="C498">
            <v>442000200</v>
          </cell>
          <cell r="D498" t="str">
            <v>624</v>
          </cell>
          <cell r="E498" t="str">
            <v>Müllabfuhr, große Müllmenge</v>
          </cell>
          <cell r="F498">
            <v>84.2</v>
          </cell>
          <cell r="G498">
            <v>84.2</v>
          </cell>
          <cell r="H498">
            <v>84.2</v>
          </cell>
          <cell r="I498">
            <v>84.2</v>
          </cell>
          <cell r="J498">
            <v>84.2</v>
          </cell>
          <cell r="K498">
            <v>84.2</v>
          </cell>
          <cell r="L498">
            <v>84.2</v>
          </cell>
          <cell r="M498">
            <v>84.2</v>
          </cell>
          <cell r="N498">
            <v>84.2</v>
          </cell>
          <cell r="O498">
            <v>84.2</v>
          </cell>
          <cell r="P498">
            <v>84.2</v>
          </cell>
          <cell r="Q498">
            <v>84.2</v>
          </cell>
          <cell r="S498">
            <v>49710</v>
          </cell>
        </row>
        <row r="499">
          <cell r="A499">
            <v>498</v>
          </cell>
          <cell r="B499">
            <v>610</v>
          </cell>
          <cell r="C499">
            <v>443000100</v>
          </cell>
          <cell r="D499" t="str">
            <v>626</v>
          </cell>
          <cell r="E499" t="str">
            <v>Abwasserentsorgung bei privaten Haushalten</v>
          </cell>
          <cell r="F499">
            <v>108.3</v>
          </cell>
          <cell r="G499">
            <v>108.3</v>
          </cell>
          <cell r="H499">
            <v>108.3</v>
          </cell>
          <cell r="I499">
            <v>107.9</v>
          </cell>
          <cell r="J499">
            <v>107.9</v>
          </cell>
          <cell r="K499">
            <v>107.9</v>
          </cell>
          <cell r="L499">
            <v>107.9</v>
          </cell>
          <cell r="M499">
            <v>107.9</v>
          </cell>
          <cell r="N499">
            <v>107.9</v>
          </cell>
          <cell r="O499">
            <v>106.6</v>
          </cell>
          <cell r="P499">
            <v>106.6</v>
          </cell>
          <cell r="Q499">
            <v>106.6</v>
          </cell>
          <cell r="S499">
            <v>49810</v>
          </cell>
        </row>
        <row r="500">
          <cell r="A500">
            <v>499</v>
          </cell>
          <cell r="B500">
            <v>574</v>
          </cell>
          <cell r="C500">
            <v>451015200</v>
          </cell>
          <cell r="D500" t="str">
            <v>590</v>
          </cell>
          <cell r="E500" t="str">
            <v>Strom, Verbrauch von 200 kWh pro Monat</v>
          </cell>
          <cell r="F500">
            <v>125.1</v>
          </cell>
          <cell r="G500">
            <v>125.1</v>
          </cell>
          <cell r="H500">
            <v>125.1</v>
          </cell>
          <cell r="I500">
            <v>125.1</v>
          </cell>
          <cell r="J500">
            <v>125.1</v>
          </cell>
          <cell r="K500">
            <v>125.1</v>
          </cell>
          <cell r="L500">
            <v>125.1</v>
          </cell>
          <cell r="M500">
            <v>125.1</v>
          </cell>
          <cell r="N500">
            <v>125.1</v>
          </cell>
          <cell r="O500">
            <v>125.1</v>
          </cell>
          <cell r="P500">
            <v>125.1</v>
          </cell>
          <cell r="Q500">
            <v>125.1</v>
          </cell>
          <cell r="S500">
            <v>49910</v>
          </cell>
        </row>
        <row r="501">
          <cell r="A501">
            <v>500</v>
          </cell>
          <cell r="B501">
            <v>575</v>
          </cell>
          <cell r="C501">
            <v>451015300</v>
          </cell>
          <cell r="D501" t="str">
            <v>591</v>
          </cell>
          <cell r="E501" t="str">
            <v>Strom, Verbrauch von 325 kWh pro Monat</v>
          </cell>
          <cell r="F501">
            <v>128</v>
          </cell>
          <cell r="G501">
            <v>128</v>
          </cell>
          <cell r="H501">
            <v>128</v>
          </cell>
          <cell r="I501">
            <v>128.6</v>
          </cell>
          <cell r="J501">
            <v>128.6</v>
          </cell>
          <cell r="K501">
            <v>128.6</v>
          </cell>
          <cell r="L501">
            <v>128.6</v>
          </cell>
          <cell r="M501">
            <v>129</v>
          </cell>
          <cell r="N501">
            <v>129</v>
          </cell>
          <cell r="O501">
            <v>129.69999999999999</v>
          </cell>
          <cell r="P501">
            <v>129.69999999999999</v>
          </cell>
          <cell r="Q501">
            <v>129.69999999999999</v>
          </cell>
          <cell r="S501">
            <v>50010</v>
          </cell>
        </row>
        <row r="502">
          <cell r="A502">
            <v>501</v>
          </cell>
          <cell r="B502">
            <v>576</v>
          </cell>
          <cell r="C502">
            <v>451015400</v>
          </cell>
          <cell r="D502" t="str">
            <v>592</v>
          </cell>
          <cell r="E502" t="str">
            <v>Strom, Verbrauch von 1275 kWh pro Monat</v>
          </cell>
          <cell r="F502">
            <v>134.5</v>
          </cell>
          <cell r="G502">
            <v>134.5</v>
          </cell>
          <cell r="H502">
            <v>134.5</v>
          </cell>
          <cell r="I502">
            <v>135</v>
          </cell>
          <cell r="J502">
            <v>135</v>
          </cell>
          <cell r="K502">
            <v>135</v>
          </cell>
          <cell r="L502">
            <v>135</v>
          </cell>
          <cell r="M502">
            <v>133.30000000000001</v>
          </cell>
          <cell r="N502">
            <v>133.30000000000001</v>
          </cell>
          <cell r="O502">
            <v>134.19999999999999</v>
          </cell>
          <cell r="P502">
            <v>134.19999999999999</v>
          </cell>
          <cell r="Q502">
            <v>134.19999999999999</v>
          </cell>
          <cell r="S502">
            <v>50110</v>
          </cell>
        </row>
        <row r="503">
          <cell r="A503">
            <v>502</v>
          </cell>
          <cell r="B503">
            <v>577</v>
          </cell>
          <cell r="C503">
            <v>452130100</v>
          </cell>
          <cell r="D503" t="str">
            <v>593</v>
          </cell>
          <cell r="E503" t="str">
            <v>Gas, monatliche Abnahmemenge von 1000 kWh</v>
          </cell>
          <cell r="F503">
            <v>119.4</v>
          </cell>
          <cell r="G503">
            <v>119.4</v>
          </cell>
          <cell r="H503">
            <v>119.4</v>
          </cell>
          <cell r="I503">
            <v>119.5</v>
          </cell>
          <cell r="J503">
            <v>119.5</v>
          </cell>
          <cell r="K503">
            <v>119.5</v>
          </cell>
          <cell r="L503">
            <v>119.5</v>
          </cell>
          <cell r="M503">
            <v>121.7</v>
          </cell>
          <cell r="N503">
            <v>121.7</v>
          </cell>
          <cell r="O503">
            <v>125.2</v>
          </cell>
          <cell r="P503">
            <v>125.2</v>
          </cell>
          <cell r="Q503">
            <v>125.2</v>
          </cell>
          <cell r="S503">
            <v>50210</v>
          </cell>
        </row>
        <row r="504">
          <cell r="A504">
            <v>503</v>
          </cell>
          <cell r="B504">
            <v>578</v>
          </cell>
          <cell r="C504">
            <v>452130200</v>
          </cell>
          <cell r="D504" t="str">
            <v>594</v>
          </cell>
          <cell r="E504" t="str">
            <v>Gas, monatliche Abnahmemenge von 1600 kWh</v>
          </cell>
          <cell r="F504">
            <v>116.6</v>
          </cell>
          <cell r="G504">
            <v>116.6</v>
          </cell>
          <cell r="H504">
            <v>116.6</v>
          </cell>
          <cell r="I504">
            <v>116.6</v>
          </cell>
          <cell r="J504">
            <v>116.6</v>
          </cell>
          <cell r="K504">
            <v>116.6</v>
          </cell>
          <cell r="L504">
            <v>116.6</v>
          </cell>
          <cell r="M504">
            <v>118.9</v>
          </cell>
          <cell r="N504">
            <v>118.9</v>
          </cell>
          <cell r="O504">
            <v>122.3</v>
          </cell>
          <cell r="P504">
            <v>122.3</v>
          </cell>
          <cell r="Q504">
            <v>122.3</v>
          </cell>
          <cell r="S504">
            <v>50310</v>
          </cell>
        </row>
        <row r="505">
          <cell r="A505">
            <v>504</v>
          </cell>
          <cell r="B505">
            <v>579</v>
          </cell>
          <cell r="C505">
            <v>452130300</v>
          </cell>
          <cell r="D505" t="str">
            <v>595</v>
          </cell>
          <cell r="E505" t="str">
            <v>Gas, monatliche Abnahmemenge von 2300 kWh</v>
          </cell>
          <cell r="F505">
            <v>116.8</v>
          </cell>
          <cell r="G505">
            <v>116.8</v>
          </cell>
          <cell r="H505">
            <v>116.8</v>
          </cell>
          <cell r="I505">
            <v>116.7</v>
          </cell>
          <cell r="J505">
            <v>116.7</v>
          </cell>
          <cell r="K505">
            <v>116.7</v>
          </cell>
          <cell r="L505">
            <v>116.7</v>
          </cell>
          <cell r="M505">
            <v>119.2</v>
          </cell>
          <cell r="N505">
            <v>119.2</v>
          </cell>
          <cell r="O505">
            <v>122.7</v>
          </cell>
          <cell r="P505">
            <v>122.7</v>
          </cell>
          <cell r="Q505">
            <v>122.7</v>
          </cell>
          <cell r="S505">
            <v>50410</v>
          </cell>
        </row>
        <row r="506">
          <cell r="A506">
            <v>505</v>
          </cell>
          <cell r="B506">
            <v>953</v>
          </cell>
          <cell r="C506">
            <v>735011400</v>
          </cell>
          <cell r="D506" t="str">
            <v>600</v>
          </cell>
          <cell r="E506" t="str">
            <v>Straßenbahn oder Omnibus, Einzelfahrt</v>
          </cell>
          <cell r="F506">
            <v>111.3</v>
          </cell>
          <cell r="G506">
            <v>111.3</v>
          </cell>
          <cell r="H506">
            <v>111.3</v>
          </cell>
          <cell r="I506">
            <v>111.3</v>
          </cell>
          <cell r="J506">
            <v>111.3</v>
          </cell>
          <cell r="K506">
            <v>111.3</v>
          </cell>
          <cell r="L506">
            <v>111.3</v>
          </cell>
          <cell r="M506">
            <v>111.3</v>
          </cell>
          <cell r="N506">
            <v>111.3</v>
          </cell>
          <cell r="O506">
            <v>111.3</v>
          </cell>
          <cell r="P506">
            <v>111.3</v>
          </cell>
          <cell r="Q506">
            <v>113.9</v>
          </cell>
          <cell r="S506">
            <v>50510</v>
          </cell>
        </row>
        <row r="507">
          <cell r="A507">
            <v>506</v>
          </cell>
          <cell r="B507">
            <v>954</v>
          </cell>
          <cell r="C507">
            <v>735011500</v>
          </cell>
          <cell r="D507" t="str">
            <v>601</v>
          </cell>
          <cell r="E507" t="str">
            <v>Straßenbahn oder Omnibus, Mehrfahrtenkarte</v>
          </cell>
          <cell r="F507">
            <v>112.6</v>
          </cell>
          <cell r="G507">
            <v>112.6</v>
          </cell>
          <cell r="H507">
            <v>112.6</v>
          </cell>
          <cell r="I507">
            <v>112.6</v>
          </cell>
          <cell r="J507">
            <v>112.6</v>
          </cell>
          <cell r="K507">
            <v>112.6</v>
          </cell>
          <cell r="L507">
            <v>112.6</v>
          </cell>
          <cell r="M507">
            <v>112.6</v>
          </cell>
          <cell r="N507">
            <v>112.6</v>
          </cell>
          <cell r="O507">
            <v>112.6</v>
          </cell>
          <cell r="P507">
            <v>112.6</v>
          </cell>
          <cell r="Q507">
            <v>114.1</v>
          </cell>
          <cell r="S507">
            <v>50610</v>
          </cell>
        </row>
        <row r="508">
          <cell r="A508">
            <v>507</v>
          </cell>
          <cell r="B508">
            <v>955</v>
          </cell>
          <cell r="C508">
            <v>735015400</v>
          </cell>
          <cell r="D508" t="str">
            <v>602</v>
          </cell>
          <cell r="E508" t="str">
            <v>Straßenbahn oder Omnibus, Monatskarte</v>
          </cell>
          <cell r="F508">
            <v>115.5</v>
          </cell>
          <cell r="G508">
            <v>115.5</v>
          </cell>
          <cell r="H508">
            <v>115.5</v>
          </cell>
          <cell r="I508">
            <v>115.5</v>
          </cell>
          <cell r="J508">
            <v>115.5</v>
          </cell>
          <cell r="K508">
            <v>115.5</v>
          </cell>
          <cell r="L508">
            <v>115.5</v>
          </cell>
          <cell r="M508">
            <v>115.5</v>
          </cell>
          <cell r="N508">
            <v>115.5</v>
          </cell>
          <cell r="O508">
            <v>115.5</v>
          </cell>
          <cell r="P508">
            <v>115.5</v>
          </cell>
          <cell r="Q508">
            <v>118.9</v>
          </cell>
          <cell r="S508">
            <v>50710</v>
          </cell>
        </row>
        <row r="509">
          <cell r="A509">
            <v>508</v>
          </cell>
          <cell r="B509">
            <v>592</v>
          </cell>
          <cell r="C509">
            <v>735013100</v>
          </cell>
          <cell r="D509" t="str">
            <v>603</v>
          </cell>
          <cell r="E509" t="str">
            <v>Verbund-Ausbildungstarif</v>
          </cell>
          <cell r="F509">
            <v>114.5</v>
          </cell>
          <cell r="G509">
            <v>114.5</v>
          </cell>
          <cell r="H509">
            <v>114.5</v>
          </cell>
          <cell r="I509">
            <v>114.5</v>
          </cell>
          <cell r="J509">
            <v>114.5</v>
          </cell>
          <cell r="K509">
            <v>114.5</v>
          </cell>
          <cell r="L509">
            <v>114.5</v>
          </cell>
          <cell r="M509">
            <v>114.5</v>
          </cell>
          <cell r="N509">
            <v>114.5</v>
          </cell>
          <cell r="O509">
            <v>114.5</v>
          </cell>
          <cell r="P509">
            <v>114.5</v>
          </cell>
          <cell r="Q509">
            <v>117.9</v>
          </cell>
          <cell r="S509">
            <v>50810</v>
          </cell>
        </row>
        <row r="510">
          <cell r="A510">
            <v>509</v>
          </cell>
          <cell r="B510">
            <v>593</v>
          </cell>
          <cell r="C510">
            <v>736055100</v>
          </cell>
          <cell r="D510" t="str">
            <v>610</v>
          </cell>
          <cell r="E510" t="str">
            <v>Möbeltransport</v>
          </cell>
          <cell r="F510">
            <v>107.7</v>
          </cell>
          <cell r="G510">
            <v>107.7</v>
          </cell>
          <cell r="H510">
            <v>107.7</v>
          </cell>
          <cell r="I510">
            <v>107.7</v>
          </cell>
          <cell r="J510">
            <v>107.7</v>
          </cell>
          <cell r="K510">
            <v>107.7</v>
          </cell>
          <cell r="L510">
            <v>104</v>
          </cell>
          <cell r="M510">
            <v>104</v>
          </cell>
          <cell r="N510">
            <v>104</v>
          </cell>
          <cell r="O510">
            <v>104</v>
          </cell>
          <cell r="P510">
            <v>104</v>
          </cell>
          <cell r="Q510">
            <v>104</v>
          </cell>
          <cell r="S510">
            <v>50910</v>
          </cell>
        </row>
        <row r="511">
          <cell r="A511">
            <v>510</v>
          </cell>
          <cell r="B511">
            <v>594</v>
          </cell>
          <cell r="C511">
            <v>952013100</v>
          </cell>
          <cell r="D511" t="str">
            <v>611</v>
          </cell>
          <cell r="E511" t="str">
            <v>Tageszeitung, Einzelverkauf</v>
          </cell>
          <cell r="F511">
            <v>121.9</v>
          </cell>
          <cell r="G511">
            <v>121.9</v>
          </cell>
          <cell r="H511">
            <v>121.9</v>
          </cell>
          <cell r="I511">
            <v>121.9</v>
          </cell>
          <cell r="J511">
            <v>121.9</v>
          </cell>
          <cell r="K511">
            <v>121.9</v>
          </cell>
          <cell r="L511">
            <v>121.9</v>
          </cell>
          <cell r="M511">
            <v>121.9</v>
          </cell>
          <cell r="N511">
            <v>121.9</v>
          </cell>
          <cell r="O511">
            <v>121.9</v>
          </cell>
          <cell r="P511">
            <v>121.9</v>
          </cell>
          <cell r="Q511">
            <v>121.9</v>
          </cell>
          <cell r="S511">
            <v>51010</v>
          </cell>
        </row>
        <row r="512">
          <cell r="A512">
            <v>511</v>
          </cell>
          <cell r="B512">
            <v>595</v>
          </cell>
          <cell r="C512">
            <v>952011100</v>
          </cell>
          <cell r="D512" t="str">
            <v>612</v>
          </cell>
          <cell r="E512" t="str">
            <v>Tageszeitung, Abonnement</v>
          </cell>
          <cell r="F512">
            <v>116</v>
          </cell>
          <cell r="G512">
            <v>116</v>
          </cell>
          <cell r="H512">
            <v>116</v>
          </cell>
          <cell r="I512">
            <v>116.4</v>
          </cell>
          <cell r="J512">
            <v>116.4</v>
          </cell>
          <cell r="K512">
            <v>116.4</v>
          </cell>
          <cell r="L512">
            <v>117</v>
          </cell>
          <cell r="M512">
            <v>117</v>
          </cell>
          <cell r="N512">
            <v>117</v>
          </cell>
          <cell r="O512">
            <v>117.3</v>
          </cell>
          <cell r="P512">
            <v>117.3</v>
          </cell>
          <cell r="Q512">
            <v>117.8</v>
          </cell>
          <cell r="S512">
            <v>51110</v>
          </cell>
        </row>
        <row r="513">
          <cell r="A513">
            <v>512</v>
          </cell>
          <cell r="B513">
            <v>596</v>
          </cell>
          <cell r="C513">
            <v>1270090200</v>
          </cell>
          <cell r="D513" t="str">
            <v>613</v>
          </cell>
          <cell r="E513" t="str">
            <v>Kleinanzeige</v>
          </cell>
          <cell r="F513">
            <v>105.4</v>
          </cell>
          <cell r="G513">
            <v>105.4</v>
          </cell>
          <cell r="H513">
            <v>105.4</v>
          </cell>
          <cell r="I513">
            <v>105.4</v>
          </cell>
          <cell r="J513">
            <v>105.4</v>
          </cell>
          <cell r="K513">
            <v>105.4</v>
          </cell>
          <cell r="L513">
            <v>104</v>
          </cell>
          <cell r="M513">
            <v>103.7</v>
          </cell>
          <cell r="N513">
            <v>103.7</v>
          </cell>
          <cell r="O513">
            <v>102.4</v>
          </cell>
          <cell r="P513">
            <v>102.4</v>
          </cell>
          <cell r="Q513">
            <v>102.4</v>
          </cell>
          <cell r="S513">
            <v>51210</v>
          </cell>
        </row>
        <row r="514">
          <cell r="A514">
            <v>513</v>
          </cell>
          <cell r="B514">
            <v>597</v>
          </cell>
          <cell r="C514">
            <v>942120100</v>
          </cell>
          <cell r="D514" t="str">
            <v>614</v>
          </cell>
          <cell r="E514" t="str">
            <v>Theaterkarte/Schauspiel, Tageskasse</v>
          </cell>
          <cell r="F514">
            <v>108.4</v>
          </cell>
          <cell r="G514">
            <v>108.4</v>
          </cell>
          <cell r="H514">
            <v>108.4</v>
          </cell>
          <cell r="I514">
            <v>108.4</v>
          </cell>
          <cell r="J514">
            <v>108.4</v>
          </cell>
          <cell r="K514">
            <v>108.4</v>
          </cell>
          <cell r="L514">
            <v>108.4</v>
          </cell>
          <cell r="M514">
            <v>108.4</v>
          </cell>
          <cell r="N514">
            <v>108.4</v>
          </cell>
          <cell r="O514">
            <v>108.4</v>
          </cell>
          <cell r="P514">
            <v>108.4</v>
          </cell>
          <cell r="Q514">
            <v>108.4</v>
          </cell>
          <cell r="S514">
            <v>51310</v>
          </cell>
        </row>
        <row r="515">
          <cell r="A515">
            <v>514</v>
          </cell>
          <cell r="B515">
            <v>598</v>
          </cell>
          <cell r="C515">
            <v>942120200</v>
          </cell>
          <cell r="D515" t="str">
            <v>615</v>
          </cell>
          <cell r="E515" t="str">
            <v>Theaterkarte/Schauspiel, Abonnement</v>
          </cell>
          <cell r="F515">
            <v>103.9</v>
          </cell>
          <cell r="G515">
            <v>103.9</v>
          </cell>
          <cell r="H515">
            <v>103.9</v>
          </cell>
          <cell r="I515">
            <v>103.9</v>
          </cell>
          <cell r="J515">
            <v>103.9</v>
          </cell>
          <cell r="K515">
            <v>103.9</v>
          </cell>
          <cell r="L515">
            <v>103.9</v>
          </cell>
          <cell r="M515">
            <v>103.9</v>
          </cell>
          <cell r="N515">
            <v>103.9</v>
          </cell>
          <cell r="O515">
            <v>102.6</v>
          </cell>
          <cell r="P515">
            <v>102.6</v>
          </cell>
          <cell r="Q515">
            <v>102.6</v>
          </cell>
          <cell r="S515">
            <v>51410</v>
          </cell>
        </row>
        <row r="516">
          <cell r="A516">
            <v>515</v>
          </cell>
          <cell r="B516">
            <v>599</v>
          </cell>
          <cell r="C516">
            <v>942110100</v>
          </cell>
          <cell r="D516" t="str">
            <v>616</v>
          </cell>
          <cell r="E516" t="str">
            <v>Opern-, Musical-, Ballettaufführung, Tageskasse</v>
          </cell>
          <cell r="F516">
            <v>106.5</v>
          </cell>
          <cell r="G516">
            <v>106.5</v>
          </cell>
          <cell r="H516">
            <v>106.5</v>
          </cell>
          <cell r="I516">
            <v>106.5</v>
          </cell>
          <cell r="J516">
            <v>106.5</v>
          </cell>
          <cell r="K516">
            <v>106.5</v>
          </cell>
          <cell r="L516">
            <v>106.5</v>
          </cell>
          <cell r="M516">
            <v>106.5</v>
          </cell>
          <cell r="N516">
            <v>106.5</v>
          </cell>
          <cell r="O516">
            <v>106.5</v>
          </cell>
          <cell r="P516">
            <v>106.5</v>
          </cell>
          <cell r="Q516">
            <v>106.5</v>
          </cell>
          <cell r="S516">
            <v>51510</v>
          </cell>
        </row>
        <row r="517">
          <cell r="A517">
            <v>516</v>
          </cell>
          <cell r="B517">
            <v>600</v>
          </cell>
          <cell r="C517">
            <v>942110200</v>
          </cell>
          <cell r="D517" t="str">
            <v>617</v>
          </cell>
          <cell r="E517" t="str">
            <v>Opern-, Musical-, Ballettaufführung, Abonnement</v>
          </cell>
          <cell r="F517">
            <v>112.6</v>
          </cell>
          <cell r="G517">
            <v>112.6</v>
          </cell>
          <cell r="H517">
            <v>112.6</v>
          </cell>
          <cell r="I517">
            <v>112.6</v>
          </cell>
          <cell r="J517">
            <v>112.6</v>
          </cell>
          <cell r="K517">
            <v>112.6</v>
          </cell>
          <cell r="L517">
            <v>112.6</v>
          </cell>
          <cell r="M517">
            <v>112.6</v>
          </cell>
          <cell r="N517">
            <v>112.6</v>
          </cell>
          <cell r="O517">
            <v>112</v>
          </cell>
          <cell r="P517">
            <v>112</v>
          </cell>
          <cell r="Q517">
            <v>112</v>
          </cell>
          <cell r="S517">
            <v>51610</v>
          </cell>
        </row>
        <row r="518">
          <cell r="A518">
            <v>517</v>
          </cell>
          <cell r="B518">
            <v>602</v>
          </cell>
          <cell r="C518">
            <v>941011100</v>
          </cell>
          <cell r="D518" t="str">
            <v>618</v>
          </cell>
          <cell r="E518" t="str">
            <v>Eintrittskarte zu regelm. Sportveranstaltung</v>
          </cell>
          <cell r="F518">
            <v>128.6</v>
          </cell>
          <cell r="G518">
            <v>128.6</v>
          </cell>
          <cell r="H518">
            <v>128.6</v>
          </cell>
          <cell r="I518">
            <v>128.6</v>
          </cell>
          <cell r="J518">
            <v>128.6</v>
          </cell>
          <cell r="K518">
            <v>128.6</v>
          </cell>
          <cell r="L518">
            <v>128.6</v>
          </cell>
          <cell r="M518">
            <v>112.1</v>
          </cell>
          <cell r="N518">
            <v>112.1</v>
          </cell>
          <cell r="O518">
            <v>112.1</v>
          </cell>
          <cell r="P518">
            <v>112.1</v>
          </cell>
          <cell r="Q518">
            <v>112.1</v>
          </cell>
          <cell r="S518">
            <v>51710</v>
          </cell>
        </row>
        <row r="519">
          <cell r="A519">
            <v>518</v>
          </cell>
          <cell r="B519">
            <v>603</v>
          </cell>
          <cell r="C519">
            <v>1040010100</v>
          </cell>
          <cell r="D519" t="str">
            <v>619</v>
          </cell>
          <cell r="E519" t="str">
            <v>Lehrgangsgebühr einer Volkshochschule</v>
          </cell>
          <cell r="F519">
            <v>106.4</v>
          </cell>
          <cell r="G519">
            <v>106.4</v>
          </cell>
          <cell r="H519">
            <v>106.4</v>
          </cell>
          <cell r="I519">
            <v>106.4</v>
          </cell>
          <cell r="J519">
            <v>106.4</v>
          </cell>
          <cell r="K519">
            <v>106.4</v>
          </cell>
          <cell r="L519">
            <v>106.4</v>
          </cell>
          <cell r="M519">
            <v>106.4</v>
          </cell>
          <cell r="N519">
            <v>106.4</v>
          </cell>
          <cell r="O519">
            <v>106.4</v>
          </cell>
          <cell r="P519">
            <v>106.4</v>
          </cell>
          <cell r="Q519">
            <v>106.4</v>
          </cell>
          <cell r="S519">
            <v>51810</v>
          </cell>
        </row>
        <row r="520">
          <cell r="A520">
            <v>519</v>
          </cell>
          <cell r="B520">
            <v>432</v>
          </cell>
          <cell r="C520">
            <v>411021200</v>
          </cell>
          <cell r="D520" t="str">
            <v>443</v>
          </cell>
          <cell r="E520" t="str">
            <v>Altbauwohnung, bis 70 qm Wfl.</v>
          </cell>
          <cell r="F520">
            <v>106.6</v>
          </cell>
          <cell r="G520">
            <v>106.6</v>
          </cell>
          <cell r="H520">
            <v>106.7</v>
          </cell>
          <cell r="I520">
            <v>106.7</v>
          </cell>
          <cell r="J520">
            <v>106.7</v>
          </cell>
          <cell r="K520">
            <v>106.7</v>
          </cell>
          <cell r="L520">
            <v>106.8</v>
          </cell>
          <cell r="M520">
            <v>106.9</v>
          </cell>
          <cell r="N520">
            <v>106.9</v>
          </cell>
          <cell r="O520">
            <v>106.9</v>
          </cell>
          <cell r="P520">
            <v>107.1</v>
          </cell>
          <cell r="Q520">
            <v>107.1</v>
          </cell>
          <cell r="S520">
            <v>51910</v>
          </cell>
        </row>
        <row r="521">
          <cell r="A521">
            <v>520</v>
          </cell>
          <cell r="B521">
            <v>433</v>
          </cell>
          <cell r="C521">
            <v>411021300</v>
          </cell>
          <cell r="D521" t="str">
            <v>444</v>
          </cell>
          <cell r="E521" t="str">
            <v>Altbauwohnung, mehr als 70 qm Wfl.</v>
          </cell>
          <cell r="F521">
            <v>108.4</v>
          </cell>
          <cell r="G521">
            <v>108.4</v>
          </cell>
          <cell r="H521">
            <v>108.4</v>
          </cell>
          <cell r="I521">
            <v>108.4</v>
          </cell>
          <cell r="J521">
            <v>108.5</v>
          </cell>
          <cell r="K521">
            <v>108.5</v>
          </cell>
          <cell r="L521">
            <v>108.7</v>
          </cell>
          <cell r="M521">
            <v>108.7</v>
          </cell>
          <cell r="N521">
            <v>108.7</v>
          </cell>
          <cell r="O521">
            <v>108.9</v>
          </cell>
          <cell r="P521">
            <v>109.2</v>
          </cell>
          <cell r="Q521">
            <v>109.2</v>
          </cell>
          <cell r="S521">
            <v>52010</v>
          </cell>
        </row>
        <row r="522">
          <cell r="A522">
            <v>521</v>
          </cell>
          <cell r="B522">
            <v>434</v>
          </cell>
          <cell r="C522">
            <v>411022200</v>
          </cell>
          <cell r="D522" t="str">
            <v>445</v>
          </cell>
          <cell r="E522" t="str">
            <v>Soz. Wohnungsbau, bis 70 qm Wfl.</v>
          </cell>
          <cell r="F522">
            <v>104.5</v>
          </cell>
          <cell r="G522">
            <v>104.6</v>
          </cell>
          <cell r="H522">
            <v>104.7</v>
          </cell>
          <cell r="I522">
            <v>104.7</v>
          </cell>
          <cell r="J522">
            <v>104.9</v>
          </cell>
          <cell r="K522">
            <v>104.9</v>
          </cell>
          <cell r="L522">
            <v>104.9</v>
          </cell>
          <cell r="M522">
            <v>104.9</v>
          </cell>
          <cell r="N522">
            <v>105</v>
          </cell>
          <cell r="O522">
            <v>105</v>
          </cell>
          <cell r="P522">
            <v>105</v>
          </cell>
          <cell r="Q522">
            <v>105</v>
          </cell>
          <cell r="S522">
            <v>52110</v>
          </cell>
        </row>
        <row r="523">
          <cell r="A523">
            <v>522</v>
          </cell>
          <cell r="B523">
            <v>436</v>
          </cell>
          <cell r="C523">
            <v>411022400</v>
          </cell>
          <cell r="D523" t="str">
            <v>446</v>
          </cell>
          <cell r="E523" t="str">
            <v>Freifin. Wohnungsbau, mehr als 70 qm Wfl.</v>
          </cell>
          <cell r="F523">
            <v>105.5</v>
          </cell>
          <cell r="G523">
            <v>105.5</v>
          </cell>
          <cell r="H523">
            <v>105.6</v>
          </cell>
          <cell r="I523">
            <v>105.6</v>
          </cell>
          <cell r="J523">
            <v>105.6</v>
          </cell>
          <cell r="K523">
            <v>105.6</v>
          </cell>
          <cell r="L523">
            <v>105.5</v>
          </cell>
          <cell r="M523">
            <v>105.6</v>
          </cell>
          <cell r="N523">
            <v>105.6</v>
          </cell>
          <cell r="O523">
            <v>105.6</v>
          </cell>
          <cell r="P523">
            <v>105.6</v>
          </cell>
          <cell r="Q523">
            <v>105.7</v>
          </cell>
          <cell r="S523">
            <v>52210</v>
          </cell>
        </row>
        <row r="524">
          <cell r="A524">
            <v>523</v>
          </cell>
          <cell r="B524">
            <v>437</v>
          </cell>
          <cell r="C524">
            <v>724060100</v>
          </cell>
          <cell r="D524" t="str">
            <v>447</v>
          </cell>
          <cell r="E524" t="str">
            <v>Garagen- o. Stellplatzmiete der Mieter</v>
          </cell>
          <cell r="F524">
            <v>103</v>
          </cell>
          <cell r="G524">
            <v>103</v>
          </cell>
          <cell r="H524">
            <v>103</v>
          </cell>
          <cell r="I524">
            <v>103</v>
          </cell>
          <cell r="J524">
            <v>103</v>
          </cell>
          <cell r="K524">
            <v>103</v>
          </cell>
          <cell r="L524">
            <v>102.9</v>
          </cell>
          <cell r="M524">
            <v>102.9</v>
          </cell>
          <cell r="N524">
            <v>102.9</v>
          </cell>
          <cell r="O524">
            <v>102.9</v>
          </cell>
          <cell r="P524">
            <v>103</v>
          </cell>
          <cell r="Q524">
            <v>103</v>
          </cell>
          <cell r="S524">
            <v>52310</v>
          </cell>
        </row>
        <row r="525">
          <cell r="A525">
            <v>524</v>
          </cell>
          <cell r="B525">
            <v>438</v>
          </cell>
          <cell r="C525">
            <v>411022500</v>
          </cell>
          <cell r="D525" t="str">
            <v>448</v>
          </cell>
          <cell r="E525" t="str">
            <v>Freifin. Wohnungsbau, bis 70 qm Wfl.</v>
          </cell>
          <cell r="F525">
            <v>104.4</v>
          </cell>
          <cell r="G525">
            <v>104.4</v>
          </cell>
          <cell r="H525">
            <v>104.7</v>
          </cell>
          <cell r="I525">
            <v>104.9</v>
          </cell>
          <cell r="J525">
            <v>104.9</v>
          </cell>
          <cell r="K525">
            <v>104.9</v>
          </cell>
          <cell r="L525">
            <v>105</v>
          </cell>
          <cell r="M525">
            <v>105</v>
          </cell>
          <cell r="N525">
            <v>105</v>
          </cell>
          <cell r="O525">
            <v>105</v>
          </cell>
          <cell r="P525">
            <v>105.2</v>
          </cell>
          <cell r="Q525">
            <v>105.2</v>
          </cell>
          <cell r="S525">
            <v>52410</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M28"/>
  <sheetViews>
    <sheetView zoomScaleNormal="100" workbookViewId="0"/>
  </sheetViews>
  <sheetFormatPr baseColWidth="10" defaultColWidth="11.453125" defaultRowHeight="14" x14ac:dyDescent="0.3"/>
  <cols>
    <col min="1" max="1" width="31.54296875" style="31" customWidth="1"/>
    <col min="2" max="2" width="75" style="31" customWidth="1"/>
    <col min="3" max="3" width="11" style="31" customWidth="1"/>
    <col min="4" max="4" width="22.453125" style="31" customWidth="1"/>
    <col min="5" max="5" width="27.6328125" style="31" customWidth="1"/>
    <col min="6" max="6" width="13.08984375" style="31" customWidth="1"/>
    <col min="7" max="10" width="11.453125" style="31"/>
    <col min="11" max="11" width="13.54296875" style="31" customWidth="1"/>
    <col min="12" max="12" width="35.6328125" style="31" customWidth="1"/>
    <col min="13" max="16384" width="11.453125" style="31"/>
  </cols>
  <sheetData>
    <row r="2" spans="1:13" ht="28.5" customHeight="1" x14ac:dyDescent="0.3">
      <c r="A2" s="321" t="s">
        <v>73</v>
      </c>
      <c r="B2" s="321"/>
      <c r="C2" s="321"/>
      <c r="D2" s="321"/>
      <c r="E2" s="321"/>
      <c r="F2" s="42"/>
      <c r="G2" s="156"/>
      <c r="H2" s="156"/>
      <c r="I2" s="156"/>
      <c r="J2" s="156"/>
      <c r="K2" s="156"/>
      <c r="L2" s="156"/>
      <c r="M2" s="156"/>
    </row>
    <row r="3" spans="1:13" ht="26.25" customHeight="1" x14ac:dyDescent="0.3">
      <c r="A3" s="327" t="s">
        <v>184</v>
      </c>
      <c r="B3" s="327"/>
      <c r="C3" s="327"/>
      <c r="D3" s="327"/>
      <c r="E3" s="157"/>
      <c r="F3" s="55"/>
      <c r="G3" s="156"/>
      <c r="H3" s="156"/>
      <c r="I3" s="156"/>
      <c r="J3" s="156"/>
      <c r="K3" s="156"/>
      <c r="L3" s="156"/>
      <c r="M3" s="156"/>
    </row>
    <row r="4" spans="1:13" x14ac:dyDescent="0.3">
      <c r="A4" s="55"/>
      <c r="B4" s="55"/>
      <c r="C4" s="55"/>
      <c r="D4" s="55"/>
      <c r="E4" s="55"/>
      <c r="F4" s="55"/>
      <c r="G4" s="156"/>
      <c r="H4" s="156"/>
      <c r="I4" s="156"/>
      <c r="J4" s="156"/>
      <c r="K4" s="156"/>
      <c r="L4" s="156"/>
      <c r="M4" s="156"/>
    </row>
    <row r="5" spans="1:13" s="158" customFormat="1" ht="66" customHeight="1" x14ac:dyDescent="0.3">
      <c r="A5" s="328" t="s">
        <v>176</v>
      </c>
      <c r="B5" s="329"/>
      <c r="C5" s="329"/>
      <c r="D5" s="329"/>
      <c r="E5" s="330"/>
      <c r="F5" s="55"/>
      <c r="G5" s="156"/>
      <c r="H5" s="156"/>
      <c r="I5" s="156"/>
      <c r="J5" s="156"/>
      <c r="K5" s="156"/>
      <c r="L5" s="156"/>
      <c r="M5" s="156"/>
    </row>
    <row r="6" spans="1:13" s="159" customFormat="1" ht="58.5" customHeight="1" x14ac:dyDescent="0.3">
      <c r="A6" s="331" t="s">
        <v>79</v>
      </c>
      <c r="B6" s="332"/>
      <c r="C6" s="332"/>
      <c r="D6" s="332"/>
      <c r="E6" s="333"/>
      <c r="F6" s="31"/>
      <c r="G6" s="156"/>
      <c r="H6" s="156"/>
      <c r="I6" s="156"/>
      <c r="J6" s="156"/>
      <c r="K6" s="156"/>
      <c r="L6" s="156"/>
      <c r="M6" s="156"/>
    </row>
    <row r="7" spans="1:13" x14ac:dyDescent="0.3">
      <c r="G7" s="156"/>
      <c r="H7" s="156"/>
      <c r="I7" s="156"/>
      <c r="J7" s="156"/>
      <c r="K7" s="156"/>
      <c r="L7" s="156"/>
      <c r="M7" s="156"/>
    </row>
    <row r="8" spans="1:13" ht="124.5" customHeight="1" x14ac:dyDescent="0.3">
      <c r="A8" s="334" t="s">
        <v>177</v>
      </c>
      <c r="B8" s="335"/>
      <c r="C8" s="335"/>
      <c r="D8" s="335"/>
      <c r="E8" s="336"/>
      <c r="G8" s="156"/>
      <c r="H8" s="156"/>
      <c r="I8" s="156"/>
      <c r="J8" s="156"/>
      <c r="K8" s="156"/>
      <c r="L8" s="156"/>
      <c r="M8" s="156"/>
    </row>
    <row r="9" spans="1:13" x14ac:dyDescent="0.3">
      <c r="A9" s="156"/>
      <c r="B9" s="156"/>
      <c r="C9" s="156"/>
      <c r="D9" s="156"/>
      <c r="E9" s="156"/>
      <c r="F9" s="156"/>
      <c r="G9" s="156"/>
      <c r="H9" s="156"/>
      <c r="I9" s="156"/>
      <c r="J9" s="156"/>
      <c r="K9" s="156"/>
      <c r="L9" s="156"/>
      <c r="M9" s="156"/>
    </row>
    <row r="10" spans="1:13" x14ac:dyDescent="0.3">
      <c r="A10" s="326" t="s">
        <v>122</v>
      </c>
      <c r="B10" s="326"/>
      <c r="C10" s="326"/>
      <c r="D10" s="326"/>
      <c r="E10" s="156"/>
      <c r="G10" s="156"/>
      <c r="H10" s="156"/>
      <c r="I10" s="156"/>
      <c r="J10" s="156"/>
      <c r="K10" s="156"/>
      <c r="L10" s="156"/>
      <c r="M10" s="156"/>
    </row>
    <row r="11" spans="1:13" ht="17.25" customHeight="1" x14ac:dyDescent="0.3">
      <c r="A11" s="254" t="s">
        <v>92</v>
      </c>
      <c r="B11" s="256" t="s">
        <v>93</v>
      </c>
      <c r="C11" s="256" t="s">
        <v>128</v>
      </c>
      <c r="D11" s="256" t="s">
        <v>129</v>
      </c>
      <c r="G11" s="156"/>
      <c r="H11" s="156"/>
      <c r="I11" s="156"/>
      <c r="J11" s="156"/>
      <c r="K11" s="156"/>
      <c r="L11" s="156"/>
      <c r="M11" s="156"/>
    </row>
    <row r="12" spans="1:13" ht="17.25" customHeight="1" x14ac:dyDescent="0.3">
      <c r="A12" s="322" t="s">
        <v>76</v>
      </c>
      <c r="B12" s="171" t="s">
        <v>80</v>
      </c>
      <c r="C12" s="160"/>
      <c r="D12" s="160"/>
      <c r="G12" s="156"/>
      <c r="H12" s="156"/>
      <c r="I12" s="156"/>
      <c r="J12" s="156"/>
      <c r="K12" s="156"/>
      <c r="L12" s="156"/>
      <c r="M12" s="156"/>
    </row>
    <row r="13" spans="1:13" ht="17.25" customHeight="1" x14ac:dyDescent="0.3">
      <c r="A13" s="322"/>
      <c r="B13" s="171" t="s">
        <v>81</v>
      </c>
      <c r="C13" s="160"/>
      <c r="D13" s="160"/>
      <c r="G13" s="156"/>
      <c r="H13" s="156"/>
      <c r="I13" s="156"/>
      <c r="J13" s="156"/>
      <c r="K13" s="156"/>
      <c r="L13" s="156"/>
      <c r="M13" s="156"/>
    </row>
    <row r="14" spans="1:13" ht="17.25" customHeight="1" x14ac:dyDescent="0.3">
      <c r="A14" s="322"/>
      <c r="B14" s="41" t="s">
        <v>151</v>
      </c>
      <c r="C14" s="160"/>
      <c r="D14" s="160"/>
      <c r="G14" s="156"/>
      <c r="H14" s="156"/>
      <c r="I14" s="156"/>
      <c r="J14" s="156"/>
      <c r="K14" s="156"/>
      <c r="L14" s="156"/>
      <c r="M14" s="156"/>
    </row>
    <row r="15" spans="1:13" ht="17.25" customHeight="1" x14ac:dyDescent="0.3">
      <c r="A15" s="322" t="s">
        <v>77</v>
      </c>
      <c r="B15" s="171" t="s">
        <v>82</v>
      </c>
      <c r="C15" s="160"/>
      <c r="D15" s="160"/>
      <c r="G15" s="156"/>
      <c r="H15" s="156"/>
      <c r="I15" s="156"/>
      <c r="J15" s="156"/>
      <c r="K15" s="156"/>
      <c r="L15" s="156"/>
      <c r="M15" s="156"/>
    </row>
    <row r="16" spans="1:13" ht="17.25" customHeight="1" x14ac:dyDescent="0.3">
      <c r="A16" s="322"/>
      <c r="B16" s="171" t="s">
        <v>83</v>
      </c>
      <c r="C16" s="160"/>
      <c r="D16" s="160"/>
      <c r="G16" s="156"/>
      <c r="H16" s="156"/>
      <c r="I16" s="156"/>
      <c r="J16" s="156"/>
      <c r="K16" s="156"/>
      <c r="L16" s="156"/>
      <c r="M16" s="156"/>
    </row>
    <row r="17" spans="1:4" ht="17.25" customHeight="1" x14ac:dyDescent="0.3">
      <c r="A17" s="323" t="s">
        <v>153</v>
      </c>
      <c r="B17" s="171" t="s">
        <v>84</v>
      </c>
      <c r="C17" s="160"/>
      <c r="D17" s="160"/>
    </row>
    <row r="18" spans="1:4" x14ac:dyDescent="0.3">
      <c r="A18" s="324"/>
      <c r="B18" s="172" t="s">
        <v>94</v>
      </c>
      <c r="C18" s="160"/>
      <c r="D18" s="160"/>
    </row>
    <row r="19" spans="1:4" ht="17.25" customHeight="1" x14ac:dyDescent="0.3">
      <c r="A19" s="324"/>
      <c r="B19" s="171" t="s">
        <v>85</v>
      </c>
      <c r="C19" s="160"/>
      <c r="D19" s="160"/>
    </row>
    <row r="20" spans="1:4" ht="17.25" customHeight="1" x14ac:dyDescent="0.3">
      <c r="A20" s="324"/>
      <c r="B20" s="160" t="s">
        <v>152</v>
      </c>
      <c r="C20" s="160"/>
      <c r="D20" s="160"/>
    </row>
    <row r="21" spans="1:4" x14ac:dyDescent="0.3">
      <c r="A21" s="325"/>
      <c r="B21" s="172" t="s">
        <v>95</v>
      </c>
      <c r="C21" s="160"/>
      <c r="D21" s="160"/>
    </row>
    <row r="22" spans="1:4" x14ac:dyDescent="0.3">
      <c r="A22" s="161" t="s">
        <v>86</v>
      </c>
      <c r="B22" s="31" t="s">
        <v>150</v>
      </c>
      <c r="C22" s="160"/>
      <c r="D22" s="160"/>
    </row>
    <row r="23" spans="1:4" ht="17.25" customHeight="1" x14ac:dyDescent="0.3">
      <c r="A23" s="322" t="s">
        <v>91</v>
      </c>
      <c r="B23" s="171" t="s">
        <v>97</v>
      </c>
      <c r="C23" s="160"/>
      <c r="D23" s="160"/>
    </row>
    <row r="24" spans="1:4" ht="17.25" customHeight="1" x14ac:dyDescent="0.3">
      <c r="A24" s="322"/>
      <c r="B24" s="171" t="s">
        <v>90</v>
      </c>
      <c r="C24" s="160"/>
      <c r="D24" s="160"/>
    </row>
    <row r="25" spans="1:4" ht="17.25" customHeight="1" x14ac:dyDescent="0.3">
      <c r="A25" s="322"/>
      <c r="B25" s="171" t="s">
        <v>96</v>
      </c>
      <c r="C25" s="160"/>
      <c r="D25" s="160"/>
    </row>
    <row r="26" spans="1:4" ht="17.25" customHeight="1" x14ac:dyDescent="0.3">
      <c r="A26" s="322" t="s">
        <v>78</v>
      </c>
      <c r="B26" s="171" t="s">
        <v>87</v>
      </c>
      <c r="C26" s="160"/>
      <c r="D26" s="160"/>
    </row>
    <row r="27" spans="1:4" ht="17.25" customHeight="1" x14ac:dyDescent="0.3">
      <c r="A27" s="322"/>
      <c r="B27" s="172" t="s">
        <v>89</v>
      </c>
      <c r="C27" s="160"/>
      <c r="D27" s="160"/>
    </row>
    <row r="28" spans="1:4" ht="17.25" customHeight="1" x14ac:dyDescent="0.3">
      <c r="A28" s="322"/>
      <c r="B28" s="171" t="s">
        <v>88</v>
      </c>
      <c r="C28" s="160"/>
      <c r="D28" s="160"/>
    </row>
  </sheetData>
  <mergeCells count="11">
    <mergeCell ref="A2:E2"/>
    <mergeCell ref="A15:A16"/>
    <mergeCell ref="A17:A21"/>
    <mergeCell ref="A23:A25"/>
    <mergeCell ref="A26:A28"/>
    <mergeCell ref="A12:A14"/>
    <mergeCell ref="A10:D10"/>
    <mergeCell ref="A3:D3"/>
    <mergeCell ref="A5:E5"/>
    <mergeCell ref="A6:E6"/>
    <mergeCell ref="A8:E8"/>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K27"/>
  <sheetViews>
    <sheetView zoomScaleNormal="100" zoomScalePageLayoutView="85" workbookViewId="0"/>
  </sheetViews>
  <sheetFormatPr baseColWidth="10" defaultColWidth="11.54296875" defaultRowHeight="14" x14ac:dyDescent="0.3"/>
  <cols>
    <col min="1" max="1" width="20.36328125" style="1" customWidth="1"/>
    <col min="2" max="2" width="22.36328125" style="1" customWidth="1"/>
    <col min="3" max="3" width="18.453125" style="1" customWidth="1"/>
    <col min="4" max="6" width="19.453125" style="1" customWidth="1"/>
    <col min="7" max="7" width="18.90625" style="1" customWidth="1"/>
    <col min="8" max="9" width="16.08984375" style="1" customWidth="1"/>
    <col min="10" max="10" width="14.6328125" style="1" customWidth="1"/>
    <col min="11" max="11" width="17.6328125" style="1" customWidth="1"/>
    <col min="12" max="16384" width="11.54296875" style="1"/>
  </cols>
  <sheetData>
    <row r="1" spans="1:11" ht="17.25" customHeight="1" x14ac:dyDescent="0.5">
      <c r="A1" s="19"/>
      <c r="B1" s="19"/>
    </row>
    <row r="2" spans="1:11" ht="35.25" customHeight="1" x14ac:dyDescent="0.3">
      <c r="A2" s="359" t="s">
        <v>68</v>
      </c>
      <c r="B2" s="359"/>
      <c r="C2" s="359"/>
      <c r="D2" s="359"/>
      <c r="E2" s="359"/>
      <c r="F2" s="359"/>
      <c r="G2" s="359"/>
      <c r="H2" s="359"/>
      <c r="I2" s="359"/>
      <c r="J2" s="359"/>
      <c r="K2" s="359"/>
    </row>
    <row r="3" spans="1:11" s="8" customFormat="1" x14ac:dyDescent="0.3">
      <c r="A3" s="18"/>
      <c r="B3" s="16"/>
      <c r="C3" s="16"/>
    </row>
    <row r="4" spans="1:11" s="8" customFormat="1" x14ac:dyDescent="0.3">
      <c r="A4" s="18" t="s">
        <v>148</v>
      </c>
      <c r="B4" s="16"/>
      <c r="C4" s="16"/>
    </row>
    <row r="5" spans="1:11" s="8" customFormat="1" x14ac:dyDescent="0.3">
      <c r="A5" s="18"/>
      <c r="B5" s="16"/>
      <c r="C5" s="16"/>
    </row>
    <row r="6" spans="1:11" s="2" customFormat="1" ht="28" x14ac:dyDescent="0.3">
      <c r="A6" s="62" t="s">
        <v>17</v>
      </c>
      <c r="B6" s="263" t="s">
        <v>16</v>
      </c>
      <c r="C6" s="263" t="s">
        <v>119</v>
      </c>
      <c r="D6" s="241" t="s">
        <v>111</v>
      </c>
      <c r="E6" s="241" t="s">
        <v>112</v>
      </c>
      <c r="F6" s="241" t="s">
        <v>160</v>
      </c>
      <c r="G6" s="241" t="s">
        <v>111</v>
      </c>
      <c r="H6" s="241" t="s">
        <v>112</v>
      </c>
      <c r="I6" s="263" t="s">
        <v>183</v>
      </c>
      <c r="J6" s="241" t="s">
        <v>111</v>
      </c>
      <c r="K6" s="241" t="s">
        <v>112</v>
      </c>
    </row>
    <row r="7" spans="1:11" ht="23.25" customHeight="1" x14ac:dyDescent="0.3">
      <c r="A7" s="48" t="s">
        <v>33</v>
      </c>
      <c r="B7" s="12"/>
      <c r="C7" s="12"/>
      <c r="D7" s="12"/>
      <c r="E7" s="12"/>
      <c r="F7" s="12"/>
      <c r="G7" s="12"/>
      <c r="H7" s="12"/>
      <c r="I7" s="12"/>
      <c r="J7" s="12"/>
      <c r="K7" s="12"/>
    </row>
    <row r="8" spans="1:11" ht="21.75" customHeight="1" x14ac:dyDescent="0.3">
      <c r="A8" s="48" t="s">
        <v>34</v>
      </c>
      <c r="B8" s="12"/>
      <c r="C8" s="12"/>
      <c r="D8" s="12"/>
      <c r="E8" s="12"/>
      <c r="F8" s="12"/>
      <c r="G8" s="12"/>
      <c r="H8" s="12"/>
      <c r="I8" s="12"/>
      <c r="J8" s="12"/>
      <c r="K8" s="12"/>
    </row>
    <row r="9" spans="1:11" ht="22.5" customHeight="1" x14ac:dyDescent="0.3">
      <c r="A9" s="119" t="s">
        <v>11</v>
      </c>
      <c r="B9" s="12"/>
      <c r="C9" s="12"/>
      <c r="D9" s="12"/>
      <c r="E9" s="12"/>
      <c r="F9" s="12"/>
      <c r="G9" s="12"/>
      <c r="H9" s="12"/>
      <c r="I9" s="12"/>
      <c r="J9" s="12"/>
      <c r="K9" s="12"/>
    </row>
    <row r="10" spans="1:11" ht="22.5" customHeight="1" x14ac:dyDescent="0.3">
      <c r="A10" s="119" t="s">
        <v>12</v>
      </c>
      <c r="B10" s="12"/>
      <c r="C10" s="12"/>
      <c r="D10" s="12"/>
      <c r="E10" s="12"/>
      <c r="F10" s="12"/>
      <c r="G10" s="12"/>
      <c r="H10" s="12"/>
      <c r="I10" s="12"/>
      <c r="J10" s="12"/>
      <c r="K10" s="12"/>
    </row>
    <row r="11" spans="1:11" ht="22.5" customHeight="1" x14ac:dyDescent="0.3">
      <c r="A11" s="119" t="s">
        <v>26</v>
      </c>
      <c r="B11" s="12"/>
      <c r="C11" s="12"/>
      <c r="D11" s="12"/>
      <c r="E11" s="12"/>
      <c r="F11" s="12"/>
      <c r="G11" s="12"/>
      <c r="H11" s="12"/>
      <c r="I11" s="12"/>
      <c r="J11" s="12"/>
      <c r="K11" s="12"/>
    </row>
    <row r="12" spans="1:11" ht="22.5" customHeight="1" x14ac:dyDescent="0.3">
      <c r="A12" s="119" t="s">
        <v>27</v>
      </c>
      <c r="B12" s="12"/>
      <c r="C12" s="12"/>
      <c r="D12" s="12"/>
      <c r="E12" s="12"/>
      <c r="F12" s="12"/>
      <c r="G12" s="12"/>
      <c r="H12" s="12"/>
      <c r="I12" s="12"/>
      <c r="J12" s="12"/>
      <c r="K12" s="12"/>
    </row>
    <row r="13" spans="1:11" ht="22.5" customHeight="1" x14ac:dyDescent="0.3">
      <c r="A13" s="119" t="s">
        <v>28</v>
      </c>
      <c r="B13" s="12"/>
      <c r="C13" s="12"/>
      <c r="D13" s="12"/>
      <c r="E13" s="12"/>
      <c r="F13" s="12"/>
      <c r="G13" s="12"/>
      <c r="H13" s="12"/>
      <c r="I13" s="12"/>
      <c r="J13" s="12"/>
      <c r="K13" s="12"/>
    </row>
    <row r="14" spans="1:11" ht="22.5" customHeight="1" x14ac:dyDescent="0.3">
      <c r="A14" s="119" t="s">
        <v>29</v>
      </c>
      <c r="B14" s="12"/>
      <c r="C14" s="12"/>
      <c r="D14" s="12"/>
      <c r="E14" s="12"/>
      <c r="F14" s="12"/>
      <c r="G14" s="12"/>
      <c r="H14" s="12"/>
      <c r="I14" s="12"/>
      <c r="J14" s="12"/>
      <c r="K14" s="12"/>
    </row>
    <row r="15" spans="1:11" ht="22.5" customHeight="1" x14ac:dyDescent="0.3">
      <c r="A15" s="48" t="s">
        <v>31</v>
      </c>
      <c r="B15" s="13">
        <f>SUM(B7:B14)</f>
        <v>0</v>
      </c>
      <c r="C15" s="13">
        <f t="shared" ref="C15:E15" si="0">SUM(C7:C14)</f>
        <v>0</v>
      </c>
      <c r="D15" s="13">
        <f t="shared" si="0"/>
        <v>0</v>
      </c>
      <c r="E15" s="13">
        <f t="shared" si="0"/>
        <v>0</v>
      </c>
      <c r="F15" s="13">
        <f>SUM(F7:F14)</f>
        <v>0</v>
      </c>
      <c r="G15" s="13">
        <f>SUM(G7:G14)</f>
        <v>0</v>
      </c>
      <c r="H15" s="13">
        <f>SUM(H7:H14)</f>
        <v>0</v>
      </c>
      <c r="I15" s="13">
        <f t="shared" ref="I15" si="1">SUM(I7:I14)</f>
        <v>0</v>
      </c>
      <c r="J15" s="13">
        <f>SUM(J7:J14)</f>
        <v>0</v>
      </c>
      <c r="K15" s="13">
        <f>SUM(K7:K14)</f>
        <v>0</v>
      </c>
    </row>
    <row r="16" spans="1:11" x14ac:dyDescent="0.3">
      <c r="G16" s="8"/>
      <c r="H16" s="15"/>
      <c r="I16" s="15"/>
    </row>
    <row r="17" spans="1:9" customFormat="1" ht="17.25" customHeight="1" x14ac:dyDescent="0.3">
      <c r="A17" s="168" t="s">
        <v>149</v>
      </c>
      <c r="B17" s="1"/>
      <c r="C17" s="1"/>
      <c r="D17" s="1"/>
      <c r="E17" s="1"/>
      <c r="F17" s="1"/>
      <c r="G17" s="1"/>
      <c r="H17" s="1"/>
      <c r="I17" s="1"/>
    </row>
    <row r="19" spans="1:9" ht="28" x14ac:dyDescent="0.3">
      <c r="A19" s="169"/>
      <c r="B19" s="263" t="s">
        <v>16</v>
      </c>
      <c r="C19" s="263" t="s">
        <v>119</v>
      </c>
      <c r="D19" s="241" t="s">
        <v>111</v>
      </c>
      <c r="E19" s="241" t="s">
        <v>112</v>
      </c>
      <c r="F19" s="264" t="s">
        <v>146</v>
      </c>
      <c r="G19" s="241" t="s">
        <v>111</v>
      </c>
      <c r="H19" s="241" t="s">
        <v>112</v>
      </c>
    </row>
    <row r="20" spans="1:9" x14ac:dyDescent="0.3">
      <c r="A20" s="48" t="s">
        <v>33</v>
      </c>
      <c r="B20" s="12"/>
      <c r="C20" s="12"/>
      <c r="D20" s="12"/>
      <c r="E20" s="12"/>
      <c r="F20" s="7">
        <f>B20/20</f>
        <v>0</v>
      </c>
      <c r="G20" s="12"/>
      <c r="H20" s="12"/>
    </row>
    <row r="21" spans="1:9" x14ac:dyDescent="0.3">
      <c r="A21" s="48" t="s">
        <v>34</v>
      </c>
      <c r="B21" s="12"/>
      <c r="C21" s="12"/>
      <c r="D21" s="12"/>
      <c r="E21" s="12"/>
      <c r="F21" s="7">
        <f>B21/20</f>
        <v>0</v>
      </c>
      <c r="G21" s="12"/>
      <c r="H21" s="12"/>
    </row>
    <row r="22" spans="1:9" x14ac:dyDescent="0.3">
      <c r="A22" s="119" t="s">
        <v>11</v>
      </c>
      <c r="B22" s="12"/>
      <c r="C22" s="12"/>
      <c r="D22" s="12"/>
      <c r="E22" s="12"/>
      <c r="F22" s="7">
        <f>B22/20</f>
        <v>0</v>
      </c>
      <c r="G22" s="12"/>
      <c r="H22" s="12"/>
    </row>
    <row r="23" spans="1:9" x14ac:dyDescent="0.3">
      <c r="A23" s="119" t="s">
        <v>12</v>
      </c>
      <c r="B23" s="12"/>
      <c r="C23" s="12"/>
      <c r="D23" s="12"/>
      <c r="E23" s="12"/>
      <c r="F23" s="7">
        <f>B23/20</f>
        <v>0</v>
      </c>
      <c r="G23" s="12"/>
      <c r="H23" s="12"/>
    </row>
    <row r="24" spans="1:9" x14ac:dyDescent="0.3">
      <c r="A24" s="119" t="s">
        <v>26</v>
      </c>
      <c r="B24" s="12"/>
      <c r="C24" s="12"/>
      <c r="D24" s="12"/>
      <c r="E24" s="12"/>
      <c r="F24" s="7">
        <f>B24/20</f>
        <v>0</v>
      </c>
      <c r="G24" s="12"/>
      <c r="H24" s="12"/>
    </row>
    <row r="25" spans="1:9" x14ac:dyDescent="0.3">
      <c r="A25" s="170" t="s">
        <v>9</v>
      </c>
      <c r="B25" s="13">
        <f>SUM(B20:B24)</f>
        <v>0</v>
      </c>
      <c r="C25" s="13">
        <f>SUM(C20:C24)</f>
        <v>0</v>
      </c>
      <c r="D25" s="13">
        <f t="shared" ref="D25:E25" si="2">SUM(D20:D24)</f>
        <v>0</v>
      </c>
      <c r="E25" s="13">
        <f t="shared" si="2"/>
        <v>0</v>
      </c>
      <c r="F25" s="13">
        <f>SUM(F20:F24)</f>
        <v>0</v>
      </c>
      <c r="G25" s="13">
        <f t="shared" ref="G25:H25" si="3">SUM(G20:G24)</f>
        <v>0</v>
      </c>
      <c r="H25" s="13">
        <f t="shared" si="3"/>
        <v>0</v>
      </c>
    </row>
    <row r="27" spans="1:9" x14ac:dyDescent="0.3">
      <c r="C27" s="358"/>
      <c r="D27" s="358"/>
    </row>
  </sheetData>
  <mergeCells count="2">
    <mergeCell ref="C27:D27"/>
    <mergeCell ref="A2:K2"/>
  </mergeCells>
  <phoneticPr fontId="3" type="noConversion"/>
  <pageMargins left="0.31496062992125984" right="0.23622047244094491" top="0.55118110236220474" bottom="0.39370078740157483" header="0.31496062992125984" footer="0.31496062992125984"/>
  <pageSetup paperSize="9" scale="71" orientation="landscape" r:id="rId1"/>
  <headerFooter>
    <oddHeader>&amp;C&amp;"Arial,Fett"&amp;14&amp;A</oddHeader>
    <oddFooter>&amp;R&amp;D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14"/>
  <sheetViews>
    <sheetView workbookViewId="0"/>
  </sheetViews>
  <sheetFormatPr baseColWidth="10" defaultRowHeight="14" x14ac:dyDescent="0.3"/>
  <cols>
    <col min="1" max="1" width="19.6328125" customWidth="1"/>
    <col min="2" max="2" width="20.6328125" customWidth="1"/>
    <col min="3" max="3" width="19.36328125" customWidth="1"/>
    <col min="4" max="4" width="16.6328125" customWidth="1"/>
    <col min="5" max="5" width="15" customWidth="1"/>
    <col min="6" max="6" width="16.90625" customWidth="1"/>
    <col min="7" max="7" width="16.6328125" customWidth="1"/>
    <col min="8" max="8" width="17.36328125" customWidth="1"/>
  </cols>
  <sheetData>
    <row r="1" spans="1:8" x14ac:dyDescent="0.3">
      <c r="A1" s="1"/>
      <c r="B1" s="1"/>
      <c r="C1" s="1"/>
      <c r="D1" s="1"/>
      <c r="E1" s="1"/>
      <c r="F1" s="1"/>
      <c r="G1" s="8"/>
      <c r="H1" s="15"/>
    </row>
    <row r="2" spans="1:8" ht="78" customHeight="1" x14ac:dyDescent="0.3">
      <c r="A2" s="360" t="s">
        <v>165</v>
      </c>
      <c r="B2" s="360"/>
      <c r="C2" s="360"/>
      <c r="D2" s="360"/>
      <c r="E2" s="360"/>
      <c r="F2" s="360"/>
      <c r="G2" s="360"/>
      <c r="H2" s="360"/>
    </row>
    <row r="3" spans="1:8" x14ac:dyDescent="0.3">
      <c r="A3" s="1"/>
      <c r="B3" s="1"/>
      <c r="C3" s="1"/>
      <c r="D3" s="1"/>
      <c r="E3" s="1"/>
      <c r="F3" s="1"/>
      <c r="G3" s="8"/>
      <c r="H3" s="15"/>
    </row>
    <row r="5" spans="1:8" ht="42" x14ac:dyDescent="0.3">
      <c r="A5" s="199"/>
      <c r="B5" s="262" t="s">
        <v>69</v>
      </c>
      <c r="C5" s="262" t="s">
        <v>110</v>
      </c>
      <c r="D5" s="262" t="s">
        <v>123</v>
      </c>
      <c r="E5" s="262" t="s">
        <v>70</v>
      </c>
      <c r="F5" s="262" t="s">
        <v>30</v>
      </c>
      <c r="G5" s="262" t="s">
        <v>7</v>
      </c>
      <c r="H5" s="262" t="s">
        <v>118</v>
      </c>
    </row>
    <row r="6" spans="1:8" x14ac:dyDescent="0.3">
      <c r="A6" s="200" t="s">
        <v>66</v>
      </c>
      <c r="B6" s="201">
        <f>Abschreibungen!J52</f>
        <v>0</v>
      </c>
      <c r="C6" s="201">
        <f>Darlehen!D15</f>
        <v>0</v>
      </c>
      <c r="D6" s="201">
        <f>Darlehen!D25</f>
        <v>0</v>
      </c>
      <c r="E6" s="201">
        <f>'Auflösung Sonderposten'!C17</f>
        <v>0</v>
      </c>
      <c r="F6" s="202">
        <f>B6-C6-D6-E6</f>
        <v>0</v>
      </c>
      <c r="G6" s="203">
        <v>0.03</v>
      </c>
      <c r="H6" s="201">
        <f>F6*G6</f>
        <v>0</v>
      </c>
    </row>
    <row r="7" spans="1:8" x14ac:dyDescent="0.3">
      <c r="A7" s="200" t="s">
        <v>67</v>
      </c>
      <c r="B7" s="201">
        <f>Abschreibungen!K52</f>
        <v>0</v>
      </c>
      <c r="C7" s="201">
        <f>Darlehen!E15</f>
        <v>0</v>
      </c>
      <c r="D7" s="201">
        <f>Darlehen!E25</f>
        <v>0</v>
      </c>
      <c r="E7" s="201">
        <f>'Auflösung Sonderposten'!C18</f>
        <v>0</v>
      </c>
      <c r="F7" s="202">
        <f>B7-C7-D7-E7</f>
        <v>0</v>
      </c>
      <c r="G7" s="203">
        <v>0.03</v>
      </c>
      <c r="H7" s="201">
        <f>F7*G7</f>
        <v>0</v>
      </c>
    </row>
    <row r="8" spans="1:8" x14ac:dyDescent="0.3">
      <c r="A8" s="200" t="s">
        <v>147</v>
      </c>
      <c r="B8" s="201">
        <f>SUM(B6:B7)</f>
        <v>0</v>
      </c>
      <c r="C8" s="201">
        <f t="shared" ref="C8:F8" si="0">SUM(C6:C7)</f>
        <v>0</v>
      </c>
      <c r="D8" s="201">
        <f t="shared" si="0"/>
        <v>0</v>
      </c>
      <c r="E8" s="201">
        <f t="shared" si="0"/>
        <v>0</v>
      </c>
      <c r="F8" s="201">
        <f t="shared" si="0"/>
        <v>0</v>
      </c>
      <c r="G8" s="204"/>
      <c r="H8" s="201">
        <f>SUM(H6:H7)</f>
        <v>0</v>
      </c>
    </row>
    <row r="9" spans="1:8" x14ac:dyDescent="0.3">
      <c r="A9" s="205"/>
      <c r="B9" s="205"/>
      <c r="C9" s="205"/>
      <c r="D9" s="205"/>
      <c r="E9" s="205"/>
      <c r="F9" s="205"/>
      <c r="G9" s="205"/>
      <c r="H9" s="205"/>
    </row>
    <row r="10" spans="1:8" x14ac:dyDescent="0.3">
      <c r="A10" s="205"/>
      <c r="B10" s="205"/>
      <c r="C10" s="205"/>
      <c r="D10" s="205"/>
      <c r="E10" s="205"/>
      <c r="F10" s="205"/>
      <c r="G10" s="205"/>
      <c r="H10" s="205"/>
    </row>
    <row r="11" spans="1:8" x14ac:dyDescent="0.3">
      <c r="A11" s="205"/>
      <c r="B11" s="205"/>
      <c r="C11" s="205"/>
      <c r="D11" s="205"/>
      <c r="E11" s="205"/>
      <c r="F11" s="205"/>
      <c r="G11" s="205"/>
      <c r="H11" s="205"/>
    </row>
    <row r="12" spans="1:8" x14ac:dyDescent="0.3">
      <c r="A12" s="205"/>
      <c r="B12" s="205"/>
      <c r="C12" s="205"/>
      <c r="D12" s="205"/>
      <c r="E12" s="205"/>
      <c r="F12" s="205"/>
      <c r="G12" s="205"/>
      <c r="H12" s="205"/>
    </row>
    <row r="13" spans="1:8" x14ac:dyDescent="0.3">
      <c r="A13" s="205"/>
      <c r="B13" s="205"/>
      <c r="C13" s="205"/>
      <c r="D13" s="205"/>
      <c r="E13" s="205"/>
      <c r="F13" s="205"/>
      <c r="G13" s="205"/>
      <c r="H13" s="205"/>
    </row>
    <row r="14" spans="1:8" x14ac:dyDescent="0.3">
      <c r="A14" s="205"/>
      <c r="B14" s="205"/>
      <c r="C14" s="205"/>
      <c r="D14" s="205"/>
      <c r="E14" s="205"/>
      <c r="F14" s="205"/>
      <c r="G14" s="205"/>
      <c r="H14" s="205"/>
    </row>
  </sheetData>
  <mergeCells count="1">
    <mergeCell ref="A2:H2"/>
  </mergeCells>
  <pageMargins left="0.70866141732283472" right="0.70866141732283472" top="0.78740157480314965" bottom="0.78740157480314965" header="0.31496062992125984" footer="0.31496062992125984"/>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E7"/>
  <sheetViews>
    <sheetView zoomScaleNormal="100" workbookViewId="0"/>
  </sheetViews>
  <sheetFormatPr baseColWidth="10" defaultColWidth="11.54296875" defaultRowHeight="14" x14ac:dyDescent="0.3"/>
  <cols>
    <col min="1" max="1" width="45.36328125" style="112" customWidth="1"/>
    <col min="2" max="3" width="27" style="112" customWidth="1"/>
    <col min="4" max="4" width="28.36328125" style="112" customWidth="1"/>
    <col min="5" max="5" width="27" style="112" customWidth="1"/>
    <col min="6" max="16384" width="11.54296875" style="113"/>
  </cols>
  <sheetData>
    <row r="2" spans="1:5" ht="77.400000000000006" customHeight="1" x14ac:dyDescent="0.3">
      <c r="A2" s="364" t="s">
        <v>174</v>
      </c>
      <c r="B2" s="364"/>
      <c r="C2" s="364"/>
      <c r="D2" s="364"/>
      <c r="E2" s="364"/>
    </row>
    <row r="3" spans="1:5" s="114" customFormat="1" ht="22.5" customHeight="1" x14ac:dyDescent="0.3">
      <c r="A3" s="116"/>
      <c r="B3" s="116"/>
      <c r="C3" s="116"/>
      <c r="D3" s="117"/>
      <c r="E3" s="117"/>
    </row>
    <row r="4" spans="1:5" x14ac:dyDescent="0.3">
      <c r="A4" s="108"/>
      <c r="B4" s="361" t="s">
        <v>66</v>
      </c>
      <c r="C4" s="362"/>
      <c r="D4" s="363" t="s">
        <v>67</v>
      </c>
      <c r="E4" s="361"/>
    </row>
    <row r="5" spans="1:5" s="115" customFormat="1" ht="28" x14ac:dyDescent="0.3">
      <c r="A5" s="118"/>
      <c r="B5" s="261" t="s">
        <v>187</v>
      </c>
      <c r="C5" s="261" t="s">
        <v>188</v>
      </c>
      <c r="D5" s="261" t="s">
        <v>187</v>
      </c>
      <c r="E5" s="261" t="s">
        <v>188</v>
      </c>
    </row>
    <row r="6" spans="1:5" s="110" customFormat="1" ht="27.75" customHeight="1" x14ac:dyDescent="0.3">
      <c r="A6" s="206" t="s">
        <v>167</v>
      </c>
      <c r="B6" s="182"/>
      <c r="C6" s="152">
        <f>B6*1/100</f>
        <v>0</v>
      </c>
      <c r="D6" s="183"/>
      <c r="E6" s="109">
        <f>D6*1/100</f>
        <v>0</v>
      </c>
    </row>
    <row r="7" spans="1:5" s="111" customFormat="1" ht="14.5" x14ac:dyDescent="0.35">
      <c r="A7" s="207" t="s">
        <v>168</v>
      </c>
      <c r="B7" s="182"/>
      <c r="C7" s="152">
        <f>B7*1/100</f>
        <v>0</v>
      </c>
      <c r="D7" s="183"/>
      <c r="E7" s="109">
        <f>D7*1/100</f>
        <v>0</v>
      </c>
    </row>
  </sheetData>
  <mergeCells count="3">
    <mergeCell ref="B4:C4"/>
    <mergeCell ref="D4:E4"/>
    <mergeCell ref="A2:E2"/>
  </mergeCells>
  <pageMargins left="0.31496062992125984" right="0.23622047244094491" top="0.55118110236220474" bottom="0.39370078740157483" header="0.31496062992125984" footer="0.31496062992125984"/>
  <pageSetup paperSize="9" scale="93" orientation="landscape" r:id="rId1"/>
  <headerFooter>
    <oddHeader>&amp;C&amp;"Arial,Fett"&amp;14&amp;A</oddHeader>
    <oddFooter>&amp;R&amp;D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61"/>
  <sheetViews>
    <sheetView topLeftCell="A22" zoomScaleNormal="100" workbookViewId="0">
      <selection activeCell="H54" sqref="H54"/>
    </sheetView>
  </sheetViews>
  <sheetFormatPr baseColWidth="10" defaultColWidth="11.54296875" defaultRowHeight="15.5" x14ac:dyDescent="0.35"/>
  <cols>
    <col min="1" max="6" width="22.08984375" style="208" customWidth="1"/>
    <col min="7" max="8" width="22.08984375" style="209" customWidth="1"/>
    <col min="9" max="9" width="22.08984375" style="208" customWidth="1"/>
    <col min="10" max="16384" width="11.54296875" style="208"/>
  </cols>
  <sheetData>
    <row r="1" spans="1:14" x14ac:dyDescent="0.35">
      <c r="A1" s="272"/>
      <c r="B1" s="272"/>
      <c r="C1" s="272"/>
      <c r="D1" s="272"/>
    </row>
    <row r="2" spans="1:14" ht="50.25" customHeight="1" x14ac:dyDescent="0.35">
      <c r="A2" s="365" t="s">
        <v>185</v>
      </c>
      <c r="B2" s="366"/>
      <c r="C2" s="366"/>
      <c r="D2" s="366"/>
      <c r="E2" s="366"/>
      <c r="F2" s="366"/>
      <c r="G2" s="366"/>
      <c r="H2" s="366"/>
      <c r="I2" s="367"/>
    </row>
    <row r="3" spans="1:14" x14ac:dyDescent="0.35">
      <c r="A3" s="290"/>
      <c r="B3" s="286"/>
      <c r="C3" s="291"/>
      <c r="D3" s="290"/>
    </row>
    <row r="4" spans="1:14" ht="51" customHeight="1" x14ac:dyDescent="0.35">
      <c r="A4" s="299" t="s">
        <v>169</v>
      </c>
      <c r="B4" s="300" t="s">
        <v>170</v>
      </c>
      <c r="C4" s="273" t="s">
        <v>191</v>
      </c>
      <c r="D4" s="273" t="s">
        <v>190</v>
      </c>
      <c r="E4" s="273" t="s">
        <v>192</v>
      </c>
      <c r="F4" s="273" t="s">
        <v>193</v>
      </c>
      <c r="G4" s="273" t="s">
        <v>194</v>
      </c>
      <c r="H4" s="273" t="s">
        <v>195</v>
      </c>
      <c r="I4" s="273" t="s">
        <v>196</v>
      </c>
    </row>
    <row r="5" spans="1:14" x14ac:dyDescent="0.35">
      <c r="A5" s="274">
        <v>1968</v>
      </c>
      <c r="B5" s="275">
        <v>20.5</v>
      </c>
      <c r="C5" s="301">
        <f t="shared" ref="C5:C58" si="0">(($B$59-B5)/B5)+1</f>
        <v>6.8097560975609754</v>
      </c>
      <c r="D5" s="302">
        <f t="shared" ref="D5:D57" si="1">(($B$58-B5)/B5)+1</f>
        <v>5.9853658536585366</v>
      </c>
      <c r="E5" s="303">
        <f t="shared" ref="E5:E56" si="2">(($B$57-B5)/B5)+1</f>
        <v>5.5317073170731712</v>
      </c>
      <c r="F5" s="304">
        <f t="shared" ref="F5:F55" si="3">(($B$56-B5)/B5)+1</f>
        <v>5.4731707317073175</v>
      </c>
      <c r="G5" s="304">
        <f t="shared" ref="G5:G54" si="4">(($B$55-B5)/B5)+1</f>
        <v>5.2634146341463417</v>
      </c>
      <c r="H5" s="305">
        <f t="shared" ref="H5:H53" si="5">(($B$54-B5)/B5)+1</f>
        <v>5.0975609756097562</v>
      </c>
      <c r="I5" s="305">
        <f t="shared" ref="I5:I52" si="6">(($B$53-B5)/B5)+1</f>
        <v>4.9560975609756088</v>
      </c>
    </row>
    <row r="6" spans="1:14" x14ac:dyDescent="0.35">
      <c r="A6" s="274">
        <v>1969</v>
      </c>
      <c r="B6" s="275">
        <v>21.6</v>
      </c>
      <c r="C6" s="301">
        <f t="shared" si="0"/>
        <v>6.4629629629629628</v>
      </c>
      <c r="D6" s="302">
        <f t="shared" si="1"/>
        <v>5.6805555555555554</v>
      </c>
      <c r="E6" s="303">
        <f t="shared" si="2"/>
        <v>5.25</v>
      </c>
      <c r="F6" s="304">
        <f t="shared" si="3"/>
        <v>5.1944444444444438</v>
      </c>
      <c r="G6" s="304">
        <f t="shared" si="4"/>
        <v>4.9953703703703702</v>
      </c>
      <c r="H6" s="305">
        <f t="shared" si="5"/>
        <v>4.8379629629629628</v>
      </c>
      <c r="I6" s="305">
        <f t="shared" si="6"/>
        <v>4.7037037037037033</v>
      </c>
    </row>
    <row r="7" spans="1:14" x14ac:dyDescent="0.35">
      <c r="A7" s="274">
        <v>1970</v>
      </c>
      <c r="B7" s="275">
        <v>25.2</v>
      </c>
      <c r="C7" s="301">
        <f t="shared" si="0"/>
        <v>5.5396825396825395</v>
      </c>
      <c r="D7" s="302">
        <f t="shared" si="1"/>
        <v>4.8690476190476186</v>
      </c>
      <c r="E7" s="303">
        <f t="shared" si="2"/>
        <v>4.5</v>
      </c>
      <c r="F7" s="304">
        <f t="shared" si="3"/>
        <v>4.4523809523809526</v>
      </c>
      <c r="G7" s="304">
        <f t="shared" si="4"/>
        <v>4.2817460317460316</v>
      </c>
      <c r="H7" s="305">
        <f t="shared" si="5"/>
        <v>4.1468253968253972</v>
      </c>
      <c r="I7" s="305">
        <f t="shared" si="6"/>
        <v>4.0317460317460316</v>
      </c>
    </row>
    <row r="8" spans="1:14" x14ac:dyDescent="0.35">
      <c r="A8" s="274">
        <v>1971</v>
      </c>
      <c r="B8" s="275">
        <v>27.7</v>
      </c>
      <c r="C8" s="301">
        <f t="shared" si="0"/>
        <v>5.0397111913357397</v>
      </c>
      <c r="D8" s="302">
        <f t="shared" si="1"/>
        <v>4.4296028880866425</v>
      </c>
      <c r="E8" s="303">
        <f t="shared" si="2"/>
        <v>4.0938628158844761</v>
      </c>
      <c r="F8" s="304">
        <f t="shared" si="3"/>
        <v>4.0505415162454881</v>
      </c>
      <c r="G8" s="304">
        <f t="shared" si="4"/>
        <v>3.8953068592057765</v>
      </c>
      <c r="H8" s="305">
        <f t="shared" si="5"/>
        <v>3.7725631768953067</v>
      </c>
      <c r="I8" s="305">
        <f t="shared" si="6"/>
        <v>3.6678700361010828</v>
      </c>
    </row>
    <row r="9" spans="1:14" x14ac:dyDescent="0.35">
      <c r="A9" s="274">
        <v>1972</v>
      </c>
      <c r="B9" s="275">
        <v>29.4</v>
      </c>
      <c r="C9" s="301">
        <f t="shared" si="0"/>
        <v>4.7482993197278915</v>
      </c>
      <c r="D9" s="302">
        <f t="shared" si="1"/>
        <v>4.1734693877551026</v>
      </c>
      <c r="E9" s="303">
        <f t="shared" si="2"/>
        <v>3.8571428571428572</v>
      </c>
      <c r="F9" s="304">
        <f t="shared" si="3"/>
        <v>3.8163265306122454</v>
      </c>
      <c r="G9" s="304">
        <f t="shared" si="4"/>
        <v>3.6700680272108843</v>
      </c>
      <c r="H9" s="305">
        <f t="shared" si="5"/>
        <v>3.5544217687074831</v>
      </c>
      <c r="I9" s="305">
        <f t="shared" si="6"/>
        <v>3.4557823129251699</v>
      </c>
    </row>
    <row r="10" spans="1:14" x14ac:dyDescent="0.35">
      <c r="A10" s="274">
        <v>1973</v>
      </c>
      <c r="B10" s="275">
        <v>31.5</v>
      </c>
      <c r="C10" s="301">
        <f t="shared" si="0"/>
        <v>4.431746031746032</v>
      </c>
      <c r="D10" s="302">
        <f t="shared" si="1"/>
        <v>3.8952380952380952</v>
      </c>
      <c r="E10" s="303">
        <f t="shared" si="2"/>
        <v>3.6</v>
      </c>
      <c r="F10" s="304">
        <f t="shared" si="3"/>
        <v>3.5619047619047621</v>
      </c>
      <c r="G10" s="304">
        <f t="shared" si="4"/>
        <v>3.4253968253968257</v>
      </c>
      <c r="H10" s="305">
        <f t="shared" si="5"/>
        <v>3.3174603174603177</v>
      </c>
      <c r="I10" s="305">
        <f t="shared" si="6"/>
        <v>3.225396825396825</v>
      </c>
    </row>
    <row r="11" spans="1:14" x14ac:dyDescent="0.35">
      <c r="A11" s="274">
        <v>1974</v>
      </c>
      <c r="B11" s="275">
        <v>33.799999999999997</v>
      </c>
      <c r="C11" s="301">
        <f t="shared" si="0"/>
        <v>4.1301775147928996</v>
      </c>
      <c r="D11" s="302">
        <f t="shared" si="1"/>
        <v>3.6301775147928996</v>
      </c>
      <c r="E11" s="303">
        <f t="shared" si="2"/>
        <v>3.355029585798817</v>
      </c>
      <c r="F11" s="304">
        <f t="shared" si="3"/>
        <v>3.3195266272189352</v>
      </c>
      <c r="G11" s="304">
        <f t="shared" si="4"/>
        <v>3.192307692307693</v>
      </c>
      <c r="H11" s="305">
        <f t="shared" si="5"/>
        <v>3.0917159763313613</v>
      </c>
      <c r="I11" s="305">
        <f t="shared" si="6"/>
        <v>3.0059171597633139</v>
      </c>
    </row>
    <row r="12" spans="1:14" x14ac:dyDescent="0.35">
      <c r="A12" s="274">
        <v>1975</v>
      </c>
      <c r="B12" s="275">
        <v>34.299999999999997</v>
      </c>
      <c r="C12" s="301">
        <f t="shared" si="0"/>
        <v>4.0699708454810501</v>
      </c>
      <c r="D12" s="302">
        <f t="shared" si="1"/>
        <v>3.5772594752186593</v>
      </c>
      <c r="E12" s="303">
        <f t="shared" si="2"/>
        <v>3.3061224489795924</v>
      </c>
      <c r="F12" s="304">
        <f t="shared" si="3"/>
        <v>3.2711370262390673</v>
      </c>
      <c r="G12" s="304">
        <f t="shared" si="4"/>
        <v>3.1457725947521871</v>
      </c>
      <c r="H12" s="305">
        <f t="shared" si="5"/>
        <v>3.0466472303207</v>
      </c>
      <c r="I12" s="305">
        <f t="shared" si="6"/>
        <v>2.9620991253644315</v>
      </c>
    </row>
    <row r="13" spans="1:14" x14ac:dyDescent="0.35">
      <c r="A13" s="274">
        <v>1976</v>
      </c>
      <c r="B13" s="275">
        <v>35.5</v>
      </c>
      <c r="C13" s="301">
        <f t="shared" si="0"/>
        <v>3.9323943661971827</v>
      </c>
      <c r="D13" s="302">
        <f t="shared" si="1"/>
        <v>3.4563380281690144</v>
      </c>
      <c r="E13" s="303">
        <f t="shared" si="2"/>
        <v>3.1943661971830988</v>
      </c>
      <c r="F13" s="304">
        <f t="shared" si="3"/>
        <v>3.1605633802816904</v>
      </c>
      <c r="G13" s="304">
        <f t="shared" si="4"/>
        <v>3.0394366197183098</v>
      </c>
      <c r="H13" s="305">
        <f t="shared" si="5"/>
        <v>2.943661971830986</v>
      </c>
      <c r="I13" s="305">
        <f t="shared" si="6"/>
        <v>2.8619718309859152</v>
      </c>
    </row>
    <row r="14" spans="1:14" x14ac:dyDescent="0.35">
      <c r="A14" s="274">
        <v>1977</v>
      </c>
      <c r="B14" s="275">
        <v>36.799999999999997</v>
      </c>
      <c r="C14" s="301">
        <f t="shared" si="0"/>
        <v>3.7934782608695654</v>
      </c>
      <c r="D14" s="302">
        <f t="shared" si="1"/>
        <v>3.3342391304347831</v>
      </c>
      <c r="E14" s="303">
        <f t="shared" si="2"/>
        <v>3.081521739130435</v>
      </c>
      <c r="F14" s="304">
        <f t="shared" si="3"/>
        <v>3.0489130434782612</v>
      </c>
      <c r="G14" s="304">
        <f t="shared" si="4"/>
        <v>2.9320652173913047</v>
      </c>
      <c r="H14" s="305">
        <f t="shared" si="5"/>
        <v>2.8396739130434785</v>
      </c>
      <c r="I14" s="305">
        <f t="shared" si="6"/>
        <v>2.7608695652173916</v>
      </c>
    </row>
    <row r="15" spans="1:14" x14ac:dyDescent="0.35">
      <c r="A15" s="274">
        <v>1978</v>
      </c>
      <c r="B15" s="275">
        <v>38.700000000000003</v>
      </c>
      <c r="C15" s="301">
        <f t="shared" si="0"/>
        <v>3.6072351421188626</v>
      </c>
      <c r="D15" s="302">
        <f t="shared" si="1"/>
        <v>3.1705426356589146</v>
      </c>
      <c r="E15" s="303">
        <f t="shared" si="2"/>
        <v>2.9302325581395348</v>
      </c>
      <c r="F15" s="304">
        <f t="shared" si="3"/>
        <v>2.8992248062015502</v>
      </c>
      <c r="G15" s="304">
        <f t="shared" si="4"/>
        <v>2.7881136950904395</v>
      </c>
      <c r="H15" s="305">
        <f t="shared" si="5"/>
        <v>2.7002583979328163</v>
      </c>
      <c r="I15" s="305">
        <f t="shared" si="6"/>
        <v>2.6253229974160206</v>
      </c>
    </row>
    <row r="16" spans="1:14" x14ac:dyDescent="0.35">
      <c r="A16" s="274">
        <v>1979</v>
      </c>
      <c r="B16" s="275">
        <v>41.9</v>
      </c>
      <c r="C16" s="301">
        <f t="shared" si="0"/>
        <v>3.3317422434367541</v>
      </c>
      <c r="D16" s="302">
        <f t="shared" si="1"/>
        <v>2.928400954653938</v>
      </c>
      <c r="E16" s="303">
        <f t="shared" si="2"/>
        <v>2.7064439140811456</v>
      </c>
      <c r="F16" s="304">
        <f t="shared" si="3"/>
        <v>2.6778042959427211</v>
      </c>
      <c r="G16" s="304">
        <f t="shared" si="4"/>
        <v>2.5751789976133654</v>
      </c>
      <c r="H16" s="305">
        <f t="shared" si="5"/>
        <v>2.4940334128878283</v>
      </c>
      <c r="I16" s="305">
        <f t="shared" si="6"/>
        <v>2.4248210023866346</v>
      </c>
      <c r="J16" s="298"/>
      <c r="K16" s="298"/>
      <c r="L16" s="298"/>
      <c r="M16" s="298"/>
      <c r="N16" s="298"/>
    </row>
    <row r="17" spans="1:9" x14ac:dyDescent="0.35">
      <c r="A17" s="274">
        <v>1980</v>
      </c>
      <c r="B17" s="275">
        <v>46.1</v>
      </c>
      <c r="C17" s="301">
        <f t="shared" si="0"/>
        <v>3.0281995661605206</v>
      </c>
      <c r="D17" s="302">
        <f t="shared" si="1"/>
        <v>2.6616052060737525</v>
      </c>
      <c r="E17" s="303">
        <f t="shared" si="2"/>
        <v>2.4598698481561825</v>
      </c>
      <c r="F17" s="304">
        <f t="shared" si="3"/>
        <v>2.4338394793926246</v>
      </c>
      <c r="G17" s="304">
        <f t="shared" si="4"/>
        <v>2.3405639913232106</v>
      </c>
      <c r="H17" s="305">
        <f t="shared" si="5"/>
        <v>2.2668112798264639</v>
      </c>
      <c r="I17" s="305">
        <f t="shared" si="6"/>
        <v>2.2039045553145336</v>
      </c>
    </row>
    <row r="18" spans="1:9" x14ac:dyDescent="0.35">
      <c r="A18" s="274">
        <v>1981</v>
      </c>
      <c r="B18" s="275">
        <v>49</v>
      </c>
      <c r="C18" s="301">
        <f t="shared" si="0"/>
        <v>2.8489795918367347</v>
      </c>
      <c r="D18" s="302">
        <f t="shared" si="1"/>
        <v>2.5040816326530613</v>
      </c>
      <c r="E18" s="303">
        <f t="shared" si="2"/>
        <v>2.3142857142857145</v>
      </c>
      <c r="F18" s="304">
        <f t="shared" si="3"/>
        <v>2.2897959183673473</v>
      </c>
      <c r="G18" s="304">
        <f t="shared" si="4"/>
        <v>2.202040816326531</v>
      </c>
      <c r="H18" s="305">
        <f t="shared" si="5"/>
        <v>2.1326530612244898</v>
      </c>
      <c r="I18" s="305">
        <f t="shared" si="6"/>
        <v>2.073469387755102</v>
      </c>
    </row>
    <row r="19" spans="1:9" x14ac:dyDescent="0.35">
      <c r="A19" s="274">
        <v>1982</v>
      </c>
      <c r="B19" s="275">
        <v>50.7</v>
      </c>
      <c r="C19" s="301">
        <f t="shared" si="0"/>
        <v>2.7534516765285995</v>
      </c>
      <c r="D19" s="302">
        <f t="shared" si="1"/>
        <v>2.4201183431952664</v>
      </c>
      <c r="E19" s="303">
        <f t="shared" si="2"/>
        <v>2.2366863905325443</v>
      </c>
      <c r="F19" s="304">
        <f t="shared" si="3"/>
        <v>2.2130177514792901</v>
      </c>
      <c r="G19" s="304">
        <f t="shared" si="4"/>
        <v>2.1282051282051282</v>
      </c>
      <c r="H19" s="305">
        <f t="shared" si="5"/>
        <v>2.0611439842209069</v>
      </c>
      <c r="I19" s="305">
        <f t="shared" si="6"/>
        <v>2.003944773175542</v>
      </c>
    </row>
    <row r="20" spans="1:9" x14ac:dyDescent="0.35">
      <c r="A20" s="274">
        <v>1983</v>
      </c>
      <c r="B20" s="275">
        <v>52</v>
      </c>
      <c r="C20" s="301">
        <f t="shared" si="0"/>
        <v>2.6846153846153844</v>
      </c>
      <c r="D20" s="302">
        <f t="shared" si="1"/>
        <v>2.3596153846153847</v>
      </c>
      <c r="E20" s="303">
        <f t="shared" si="2"/>
        <v>2.180769230769231</v>
      </c>
      <c r="F20" s="304">
        <f t="shared" si="3"/>
        <v>2.157692307692308</v>
      </c>
      <c r="G20" s="304">
        <f t="shared" si="4"/>
        <v>2.0750000000000002</v>
      </c>
      <c r="H20" s="305">
        <f t="shared" si="5"/>
        <v>2.0096153846153846</v>
      </c>
      <c r="I20" s="305">
        <f t="shared" si="6"/>
        <v>1.9538461538461538</v>
      </c>
    </row>
    <row r="21" spans="1:9" x14ac:dyDescent="0.35">
      <c r="A21" s="274">
        <v>1984</v>
      </c>
      <c r="B21" s="275">
        <v>53.3</v>
      </c>
      <c r="C21" s="301">
        <f t="shared" si="0"/>
        <v>2.6191369606003754</v>
      </c>
      <c r="D21" s="302">
        <f t="shared" si="1"/>
        <v>2.3020637898686678</v>
      </c>
      <c r="E21" s="303">
        <f t="shared" si="2"/>
        <v>2.1275797373358349</v>
      </c>
      <c r="F21" s="304">
        <f t="shared" si="3"/>
        <v>2.1050656660412761</v>
      </c>
      <c r="G21" s="304">
        <f t="shared" si="4"/>
        <v>2.024390243902439</v>
      </c>
      <c r="H21" s="305">
        <f t="shared" si="5"/>
        <v>1.9606003752345216</v>
      </c>
      <c r="I21" s="305">
        <f t="shared" si="6"/>
        <v>1.9061913696060038</v>
      </c>
    </row>
    <row r="22" spans="1:9" x14ac:dyDescent="0.35">
      <c r="A22" s="274">
        <v>1985</v>
      </c>
      <c r="B22" s="275">
        <v>53.7</v>
      </c>
      <c r="C22" s="301">
        <f t="shared" si="0"/>
        <v>2.599627560521415</v>
      </c>
      <c r="D22" s="302">
        <f t="shared" si="1"/>
        <v>2.2849162011173183</v>
      </c>
      <c r="E22" s="303">
        <f t="shared" si="2"/>
        <v>2.1117318435754191</v>
      </c>
      <c r="F22" s="304">
        <f t="shared" si="3"/>
        <v>2.0893854748603351</v>
      </c>
      <c r="G22" s="304">
        <f t="shared" si="4"/>
        <v>2.0093109869646182</v>
      </c>
      <c r="H22" s="305">
        <f t="shared" si="5"/>
        <v>1.945996275605214</v>
      </c>
      <c r="I22" s="305">
        <f t="shared" si="6"/>
        <v>1.8919925512104281</v>
      </c>
    </row>
    <row r="23" spans="1:9" x14ac:dyDescent="0.35">
      <c r="A23" s="274">
        <v>1986</v>
      </c>
      <c r="B23" s="275">
        <v>54.7</v>
      </c>
      <c r="C23" s="301">
        <f t="shared" si="0"/>
        <v>2.5521023765996342</v>
      </c>
      <c r="D23" s="302">
        <f t="shared" si="1"/>
        <v>2.2431444241316267</v>
      </c>
      <c r="E23" s="303">
        <f t="shared" si="2"/>
        <v>2.0731261425959779</v>
      </c>
      <c r="F23" s="304">
        <f t="shared" si="3"/>
        <v>2.0511882998171846</v>
      </c>
      <c r="G23" s="304">
        <f t="shared" si="4"/>
        <v>1.9725776965265083</v>
      </c>
      <c r="H23" s="305">
        <f t="shared" si="5"/>
        <v>1.9104204753199268</v>
      </c>
      <c r="I23" s="305">
        <f t="shared" si="6"/>
        <v>1.8574040219378425</v>
      </c>
    </row>
    <row r="24" spans="1:9" x14ac:dyDescent="0.35">
      <c r="A24" s="274">
        <v>1987</v>
      </c>
      <c r="B24" s="275">
        <v>56</v>
      </c>
      <c r="C24" s="301">
        <f t="shared" si="0"/>
        <v>2.4928571428571429</v>
      </c>
      <c r="D24" s="302">
        <f t="shared" si="1"/>
        <v>2.1910714285714286</v>
      </c>
      <c r="E24" s="303">
        <f t="shared" si="2"/>
        <v>2.0250000000000004</v>
      </c>
      <c r="F24" s="304">
        <f t="shared" si="3"/>
        <v>2.0035714285714286</v>
      </c>
      <c r="G24" s="304">
        <f t="shared" si="4"/>
        <v>1.9267857142857143</v>
      </c>
      <c r="H24" s="305">
        <f t="shared" si="5"/>
        <v>1.8660714285714286</v>
      </c>
      <c r="I24" s="305">
        <f t="shared" si="6"/>
        <v>1.8142857142857141</v>
      </c>
    </row>
    <row r="25" spans="1:9" x14ac:dyDescent="0.35">
      <c r="A25" s="274">
        <v>1988</v>
      </c>
      <c r="B25" s="275">
        <v>57.2</v>
      </c>
      <c r="C25" s="301">
        <f t="shared" si="0"/>
        <v>2.4405594405594404</v>
      </c>
      <c r="D25" s="302">
        <f t="shared" si="1"/>
        <v>2.145104895104895</v>
      </c>
      <c r="E25" s="303">
        <f t="shared" si="2"/>
        <v>1.9825174825174825</v>
      </c>
      <c r="F25" s="304">
        <f t="shared" si="3"/>
        <v>1.9615384615384615</v>
      </c>
      <c r="G25" s="304">
        <f t="shared" si="4"/>
        <v>1.8863636363636362</v>
      </c>
      <c r="H25" s="305">
        <f t="shared" si="5"/>
        <v>1.8269230769230769</v>
      </c>
      <c r="I25" s="305">
        <f t="shared" si="6"/>
        <v>1.776223776223776</v>
      </c>
    </row>
    <row r="26" spans="1:9" x14ac:dyDescent="0.35">
      <c r="A26" s="274">
        <v>1989</v>
      </c>
      <c r="B26" s="275">
        <v>58.9</v>
      </c>
      <c r="C26" s="301">
        <f t="shared" si="0"/>
        <v>2.3701188455008486</v>
      </c>
      <c r="D26" s="302">
        <f t="shared" si="1"/>
        <v>2.0831918505942273</v>
      </c>
      <c r="E26" s="303">
        <f t="shared" si="2"/>
        <v>1.9252971137521224</v>
      </c>
      <c r="F26" s="304">
        <f t="shared" si="3"/>
        <v>1.9049235993208828</v>
      </c>
      <c r="G26" s="304">
        <f t="shared" si="4"/>
        <v>1.8319185059422751</v>
      </c>
      <c r="H26" s="305">
        <f t="shared" si="5"/>
        <v>1.774193548387097</v>
      </c>
      <c r="I26" s="305">
        <f t="shared" si="6"/>
        <v>1.7249575551782681</v>
      </c>
    </row>
    <row r="27" spans="1:9" x14ac:dyDescent="0.35">
      <c r="A27" s="274">
        <v>1990</v>
      </c>
      <c r="B27" s="275">
        <v>62.7</v>
      </c>
      <c r="C27" s="301">
        <f t="shared" si="0"/>
        <v>2.2264752791068578</v>
      </c>
      <c r="D27" s="302">
        <f t="shared" si="1"/>
        <v>1.9569377990430623</v>
      </c>
      <c r="E27" s="303">
        <f t="shared" si="2"/>
        <v>1.8086124401913874</v>
      </c>
      <c r="F27" s="304">
        <f t="shared" si="3"/>
        <v>1.7894736842105263</v>
      </c>
      <c r="G27" s="304">
        <f t="shared" si="4"/>
        <v>1.7208931419457736</v>
      </c>
      <c r="H27" s="305">
        <f t="shared" si="5"/>
        <v>1.6666666666666665</v>
      </c>
      <c r="I27" s="305">
        <f t="shared" si="6"/>
        <v>1.6204146730462519</v>
      </c>
    </row>
    <row r="28" spans="1:9" x14ac:dyDescent="0.35">
      <c r="A28" s="274">
        <v>1991</v>
      </c>
      <c r="B28" s="275">
        <v>66.900000000000006</v>
      </c>
      <c r="C28" s="301">
        <f t="shared" si="0"/>
        <v>2.0866965620328846</v>
      </c>
      <c r="D28" s="302">
        <f t="shared" si="1"/>
        <v>1.834080717488789</v>
      </c>
      <c r="E28" s="303">
        <f t="shared" si="2"/>
        <v>1.695067264573991</v>
      </c>
      <c r="F28" s="304">
        <f t="shared" si="3"/>
        <v>1.6771300448430493</v>
      </c>
      <c r="G28" s="304">
        <f t="shared" si="4"/>
        <v>1.6128550074738415</v>
      </c>
      <c r="H28" s="305">
        <f t="shared" si="5"/>
        <v>1.56203288490284</v>
      </c>
      <c r="I28" s="305">
        <f t="shared" si="6"/>
        <v>1.5186846038863973</v>
      </c>
    </row>
    <row r="29" spans="1:9" x14ac:dyDescent="0.35">
      <c r="A29" s="274">
        <v>1992</v>
      </c>
      <c r="B29" s="275">
        <v>70.8</v>
      </c>
      <c r="C29" s="301">
        <f t="shared" si="0"/>
        <v>1.9717514124293785</v>
      </c>
      <c r="D29" s="302">
        <f t="shared" si="1"/>
        <v>1.7330508474576272</v>
      </c>
      <c r="E29" s="303">
        <f t="shared" si="2"/>
        <v>1.6016949152542375</v>
      </c>
      <c r="F29" s="304">
        <f t="shared" si="3"/>
        <v>1.5847457627118646</v>
      </c>
      <c r="G29" s="304">
        <f t="shared" si="4"/>
        <v>1.5240112994350286</v>
      </c>
      <c r="H29" s="305">
        <f t="shared" si="5"/>
        <v>1.4759887005649719</v>
      </c>
      <c r="I29" s="305">
        <f t="shared" si="6"/>
        <v>1.4350282485875705</v>
      </c>
    </row>
    <row r="30" spans="1:9" x14ac:dyDescent="0.35">
      <c r="A30" s="274">
        <v>1993</v>
      </c>
      <c r="B30" s="275">
        <v>74.3</v>
      </c>
      <c r="C30" s="301">
        <f t="shared" si="0"/>
        <v>1.8788694481830417</v>
      </c>
      <c r="D30" s="302">
        <f t="shared" si="1"/>
        <v>1.6514131897711981</v>
      </c>
      <c r="E30" s="303">
        <f t="shared" si="2"/>
        <v>1.5262449528936743</v>
      </c>
      <c r="F30" s="304">
        <f t="shared" si="3"/>
        <v>1.5100942126514134</v>
      </c>
      <c r="G30" s="304">
        <f t="shared" si="4"/>
        <v>1.4522207267833109</v>
      </c>
      <c r="H30" s="305">
        <f t="shared" si="5"/>
        <v>1.4064602960969044</v>
      </c>
      <c r="I30" s="305">
        <f t="shared" si="6"/>
        <v>1.3674293405114402</v>
      </c>
    </row>
    <row r="31" spans="1:9" x14ac:dyDescent="0.35">
      <c r="A31" s="274">
        <v>1994</v>
      </c>
      <c r="B31" s="275">
        <v>75.900000000000006</v>
      </c>
      <c r="C31" s="301">
        <f t="shared" si="0"/>
        <v>1.8392621870882739</v>
      </c>
      <c r="D31" s="302">
        <f t="shared" si="1"/>
        <v>1.616600790513834</v>
      </c>
      <c r="E31" s="303">
        <f t="shared" si="2"/>
        <v>1.4940711462450593</v>
      </c>
      <c r="F31" s="304">
        <f t="shared" si="3"/>
        <v>1.4782608695652173</v>
      </c>
      <c r="G31" s="304">
        <f t="shared" si="4"/>
        <v>1.4216073781291172</v>
      </c>
      <c r="H31" s="305">
        <f t="shared" si="5"/>
        <v>1.3768115942028984</v>
      </c>
      <c r="I31" s="305">
        <f t="shared" si="6"/>
        <v>1.338603425559947</v>
      </c>
    </row>
    <row r="32" spans="1:9" x14ac:dyDescent="0.35">
      <c r="A32" s="274">
        <v>1995</v>
      </c>
      <c r="B32" s="275">
        <v>77.8</v>
      </c>
      <c r="C32" s="301">
        <f t="shared" si="0"/>
        <v>1.794344473007712</v>
      </c>
      <c r="D32" s="302">
        <f t="shared" si="1"/>
        <v>1.5771208226221081</v>
      </c>
      <c r="E32" s="303">
        <f t="shared" si="2"/>
        <v>1.4575835475578407</v>
      </c>
      <c r="F32" s="304">
        <f t="shared" si="3"/>
        <v>1.4421593830334192</v>
      </c>
      <c r="G32" s="304">
        <f t="shared" si="4"/>
        <v>1.3868894601542419</v>
      </c>
      <c r="H32" s="305">
        <f t="shared" si="5"/>
        <v>1.3431876606683806</v>
      </c>
      <c r="I32" s="305">
        <f t="shared" si="6"/>
        <v>1.3059125964010283</v>
      </c>
    </row>
    <row r="33" spans="1:9" x14ac:dyDescent="0.35">
      <c r="A33" s="274">
        <v>1996</v>
      </c>
      <c r="B33" s="275">
        <v>77.900000000000006</v>
      </c>
      <c r="C33" s="301">
        <f t="shared" si="0"/>
        <v>1.7920410783055196</v>
      </c>
      <c r="D33" s="302">
        <f t="shared" si="1"/>
        <v>1.5750962772785622</v>
      </c>
      <c r="E33" s="303">
        <f t="shared" si="2"/>
        <v>1.4557124518613607</v>
      </c>
      <c r="F33" s="304">
        <f t="shared" si="3"/>
        <v>1.4403080872913991</v>
      </c>
      <c r="G33" s="304">
        <f t="shared" si="4"/>
        <v>1.3851091142490373</v>
      </c>
      <c r="H33" s="305">
        <f t="shared" si="5"/>
        <v>1.3414634146341462</v>
      </c>
      <c r="I33" s="305">
        <f t="shared" si="6"/>
        <v>1.3042362002567391</v>
      </c>
    </row>
    <row r="34" spans="1:9" x14ac:dyDescent="0.35">
      <c r="A34" s="274">
        <v>1997</v>
      </c>
      <c r="B34" s="275">
        <v>77.599999999999994</v>
      </c>
      <c r="C34" s="301">
        <f t="shared" si="0"/>
        <v>1.7989690721649485</v>
      </c>
      <c r="D34" s="302">
        <f t="shared" si="1"/>
        <v>1.5811855670103094</v>
      </c>
      <c r="E34" s="303">
        <f t="shared" si="2"/>
        <v>1.4613402061855671</v>
      </c>
      <c r="F34" s="304">
        <f t="shared" si="3"/>
        <v>1.445876288659794</v>
      </c>
      <c r="G34" s="304">
        <f t="shared" si="4"/>
        <v>1.3904639175257734</v>
      </c>
      <c r="H34" s="305">
        <f t="shared" si="5"/>
        <v>1.3466494845360826</v>
      </c>
      <c r="I34" s="305">
        <f t="shared" si="6"/>
        <v>1.3092783505154639</v>
      </c>
    </row>
    <row r="35" spans="1:9" x14ac:dyDescent="0.35">
      <c r="A35" s="274">
        <v>1998</v>
      </c>
      <c r="B35" s="275">
        <v>77.8</v>
      </c>
      <c r="C35" s="301">
        <f t="shared" si="0"/>
        <v>1.794344473007712</v>
      </c>
      <c r="D35" s="302">
        <f t="shared" si="1"/>
        <v>1.5771208226221081</v>
      </c>
      <c r="E35" s="303">
        <f t="shared" si="2"/>
        <v>1.4575835475578407</v>
      </c>
      <c r="F35" s="304">
        <f t="shared" si="3"/>
        <v>1.4421593830334192</v>
      </c>
      <c r="G35" s="304">
        <f t="shared" si="4"/>
        <v>1.3868894601542419</v>
      </c>
      <c r="H35" s="305">
        <f t="shared" si="5"/>
        <v>1.3431876606683806</v>
      </c>
      <c r="I35" s="305">
        <f t="shared" si="6"/>
        <v>1.3059125964010283</v>
      </c>
    </row>
    <row r="36" spans="1:9" x14ac:dyDescent="0.35">
      <c r="A36" s="274">
        <v>1999</v>
      </c>
      <c r="B36" s="275">
        <v>77.900000000000006</v>
      </c>
      <c r="C36" s="301">
        <f t="shared" si="0"/>
        <v>1.7920410783055196</v>
      </c>
      <c r="D36" s="302">
        <f t="shared" si="1"/>
        <v>1.5750962772785622</v>
      </c>
      <c r="E36" s="303">
        <f t="shared" si="2"/>
        <v>1.4557124518613607</v>
      </c>
      <c r="F36" s="304">
        <f t="shared" si="3"/>
        <v>1.4403080872913991</v>
      </c>
      <c r="G36" s="304">
        <f t="shared" si="4"/>
        <v>1.3851091142490373</v>
      </c>
      <c r="H36" s="305">
        <f t="shared" si="5"/>
        <v>1.3414634146341462</v>
      </c>
      <c r="I36" s="305">
        <f t="shared" si="6"/>
        <v>1.3042362002567391</v>
      </c>
    </row>
    <row r="37" spans="1:9" x14ac:dyDescent="0.35">
      <c r="A37" s="274">
        <v>2000</v>
      </c>
      <c r="B37" s="275">
        <v>78.900000000000006</v>
      </c>
      <c r="C37" s="301">
        <f t="shared" si="0"/>
        <v>1.7693282636248413</v>
      </c>
      <c r="D37" s="302">
        <f t="shared" si="1"/>
        <v>1.5551330798479088</v>
      </c>
      <c r="E37" s="303">
        <f t="shared" si="2"/>
        <v>1.4372623574144487</v>
      </c>
      <c r="F37" s="304">
        <f t="shared" si="3"/>
        <v>1.4220532319391634</v>
      </c>
      <c r="G37" s="304">
        <f t="shared" si="4"/>
        <v>1.3675538656527251</v>
      </c>
      <c r="H37" s="305">
        <f t="shared" si="5"/>
        <v>1.3244613434727501</v>
      </c>
      <c r="I37" s="305">
        <f t="shared" si="6"/>
        <v>1.2877059569074776</v>
      </c>
    </row>
    <row r="38" spans="1:9" x14ac:dyDescent="0.35">
      <c r="A38" s="274">
        <v>2001</v>
      </c>
      <c r="B38" s="275">
        <v>79.599999999999994</v>
      </c>
      <c r="C38" s="301">
        <f t="shared" si="0"/>
        <v>1.7537688442211055</v>
      </c>
      <c r="D38" s="302">
        <f t="shared" si="1"/>
        <v>1.541457286432161</v>
      </c>
      <c r="E38" s="303">
        <f t="shared" si="2"/>
        <v>1.4246231155778897</v>
      </c>
      <c r="F38" s="304">
        <f t="shared" si="3"/>
        <v>1.4095477386934676</v>
      </c>
      <c r="G38" s="304">
        <f t="shared" si="4"/>
        <v>1.3555276381909549</v>
      </c>
      <c r="H38" s="305">
        <f t="shared" si="5"/>
        <v>1.312814070351759</v>
      </c>
      <c r="I38" s="305">
        <f t="shared" si="6"/>
        <v>1.2763819095477387</v>
      </c>
    </row>
    <row r="39" spans="1:9" x14ac:dyDescent="0.35">
      <c r="A39" s="274">
        <v>2002</v>
      </c>
      <c r="B39" s="275">
        <v>79.599999999999994</v>
      </c>
      <c r="C39" s="301">
        <f t="shared" si="0"/>
        <v>1.7537688442211055</v>
      </c>
      <c r="D39" s="302">
        <f t="shared" si="1"/>
        <v>1.541457286432161</v>
      </c>
      <c r="E39" s="303">
        <f t="shared" si="2"/>
        <v>1.4246231155778897</v>
      </c>
      <c r="F39" s="304">
        <f t="shared" si="3"/>
        <v>1.4095477386934676</v>
      </c>
      <c r="G39" s="304">
        <f t="shared" si="4"/>
        <v>1.3555276381909549</v>
      </c>
      <c r="H39" s="305">
        <f t="shared" si="5"/>
        <v>1.312814070351759</v>
      </c>
      <c r="I39" s="305">
        <f t="shared" si="6"/>
        <v>1.2763819095477387</v>
      </c>
    </row>
    <row r="40" spans="1:9" x14ac:dyDescent="0.35">
      <c r="A40" s="274">
        <v>2003</v>
      </c>
      <c r="B40" s="275">
        <v>79.400000000000006</v>
      </c>
      <c r="C40" s="301">
        <f t="shared" si="0"/>
        <v>1.7581863979848864</v>
      </c>
      <c r="D40" s="302">
        <f t="shared" si="1"/>
        <v>1.5453400503778338</v>
      </c>
      <c r="E40" s="303">
        <f t="shared" si="2"/>
        <v>1.4282115869017633</v>
      </c>
      <c r="F40" s="304">
        <f t="shared" si="3"/>
        <v>1.4130982367758187</v>
      </c>
      <c r="G40" s="304">
        <f t="shared" si="4"/>
        <v>1.3589420654911839</v>
      </c>
      <c r="H40" s="305">
        <f t="shared" si="5"/>
        <v>1.3161209068010074</v>
      </c>
      <c r="I40" s="305">
        <f t="shared" si="6"/>
        <v>1.2795969773299747</v>
      </c>
    </row>
    <row r="41" spans="1:9" x14ac:dyDescent="0.35">
      <c r="A41" s="274">
        <v>2004</v>
      </c>
      <c r="B41" s="275">
        <v>80</v>
      </c>
      <c r="C41" s="301">
        <f t="shared" si="0"/>
        <v>1.7449999999999999</v>
      </c>
      <c r="D41" s="302">
        <f t="shared" si="1"/>
        <v>1.5337499999999999</v>
      </c>
      <c r="E41" s="303">
        <f t="shared" si="2"/>
        <v>1.4175</v>
      </c>
      <c r="F41" s="304">
        <f t="shared" si="3"/>
        <v>1.4025000000000001</v>
      </c>
      <c r="G41" s="304">
        <f t="shared" si="4"/>
        <v>1.3487500000000001</v>
      </c>
      <c r="H41" s="305">
        <f t="shared" si="5"/>
        <v>1.3062499999999999</v>
      </c>
      <c r="I41" s="305">
        <f t="shared" si="6"/>
        <v>1.27</v>
      </c>
    </row>
    <row r="42" spans="1:9" x14ac:dyDescent="0.35">
      <c r="A42" s="274">
        <v>2005</v>
      </c>
      <c r="B42" s="275">
        <v>80.7</v>
      </c>
      <c r="C42" s="301">
        <f t="shared" si="0"/>
        <v>1.7298636926889714</v>
      </c>
      <c r="D42" s="302">
        <f t="shared" si="1"/>
        <v>1.520446096654275</v>
      </c>
      <c r="E42" s="303">
        <f t="shared" si="2"/>
        <v>1.4052044609665428</v>
      </c>
      <c r="F42" s="304">
        <f t="shared" si="3"/>
        <v>1.3903345724907064</v>
      </c>
      <c r="G42" s="304">
        <f t="shared" si="4"/>
        <v>1.3370508054522925</v>
      </c>
      <c r="H42" s="305">
        <f t="shared" si="5"/>
        <v>1.2949194547707559</v>
      </c>
      <c r="I42" s="305">
        <f t="shared" si="6"/>
        <v>1.2589838909541511</v>
      </c>
    </row>
    <row r="43" spans="1:9" x14ac:dyDescent="0.35">
      <c r="A43" s="274">
        <v>2006</v>
      </c>
      <c r="B43" s="275">
        <v>81.7</v>
      </c>
      <c r="C43" s="301">
        <f t="shared" si="0"/>
        <v>1.708690330477356</v>
      </c>
      <c r="D43" s="302">
        <f t="shared" si="1"/>
        <v>1.5018359853121175</v>
      </c>
      <c r="E43" s="303">
        <f t="shared" si="2"/>
        <v>1.3880048959608322</v>
      </c>
      <c r="F43" s="304">
        <f t="shared" si="3"/>
        <v>1.3733170134638923</v>
      </c>
      <c r="G43" s="304">
        <f t="shared" si="4"/>
        <v>1.3206854345165238</v>
      </c>
      <c r="H43" s="305">
        <f t="shared" si="5"/>
        <v>1.2790697674418605</v>
      </c>
      <c r="I43" s="305">
        <f t="shared" si="6"/>
        <v>1.2435740514075886</v>
      </c>
    </row>
    <row r="44" spans="1:9" x14ac:dyDescent="0.35">
      <c r="A44" s="274">
        <v>2007</v>
      </c>
      <c r="B44" s="275">
        <v>86.6</v>
      </c>
      <c r="C44" s="301">
        <f t="shared" si="0"/>
        <v>1.6120092378752888</v>
      </c>
      <c r="D44" s="302">
        <f t="shared" si="1"/>
        <v>1.4168591224018476</v>
      </c>
      <c r="E44" s="303">
        <f t="shared" si="2"/>
        <v>1.3094688221709008</v>
      </c>
      <c r="F44" s="304">
        <f t="shared" si="3"/>
        <v>1.2956120092378753</v>
      </c>
      <c r="G44" s="304">
        <f t="shared" si="4"/>
        <v>1.2459584295612012</v>
      </c>
      <c r="H44" s="305">
        <f t="shared" si="5"/>
        <v>1.2066974595842956</v>
      </c>
      <c r="I44" s="305">
        <f t="shared" si="6"/>
        <v>1.1732101616628174</v>
      </c>
    </row>
    <row r="45" spans="1:9" x14ac:dyDescent="0.35">
      <c r="A45" s="276">
        <v>2008</v>
      </c>
      <c r="B45" s="275">
        <v>89.2</v>
      </c>
      <c r="C45" s="301">
        <f t="shared" si="0"/>
        <v>1.5650224215246635</v>
      </c>
      <c r="D45" s="302">
        <f t="shared" si="1"/>
        <v>1.3755605381165918</v>
      </c>
      <c r="E45" s="303">
        <f t="shared" si="2"/>
        <v>1.2713004484304933</v>
      </c>
      <c r="F45" s="304">
        <f t="shared" si="3"/>
        <v>1.257847533632287</v>
      </c>
      <c r="G45" s="304">
        <f t="shared" si="4"/>
        <v>1.2096412556053813</v>
      </c>
      <c r="H45" s="305">
        <f t="shared" si="5"/>
        <v>1.1715246636771299</v>
      </c>
      <c r="I45" s="305">
        <f t="shared" si="6"/>
        <v>1.1390134529147982</v>
      </c>
    </row>
    <row r="46" spans="1:9" x14ac:dyDescent="0.35">
      <c r="A46" s="276">
        <v>2009</v>
      </c>
      <c r="B46" s="275">
        <v>90.3</v>
      </c>
      <c r="C46" s="301">
        <f t="shared" si="0"/>
        <v>1.5459579180509413</v>
      </c>
      <c r="D46" s="302">
        <f t="shared" si="1"/>
        <v>1.3588039867109636</v>
      </c>
      <c r="E46" s="303">
        <f t="shared" si="2"/>
        <v>1.2558139534883721</v>
      </c>
      <c r="F46" s="304">
        <f t="shared" si="3"/>
        <v>1.2425249169435217</v>
      </c>
      <c r="G46" s="304">
        <f t="shared" si="4"/>
        <v>1.1949058693244741</v>
      </c>
      <c r="H46" s="305">
        <f t="shared" si="5"/>
        <v>1.1572535991140642</v>
      </c>
      <c r="I46" s="305">
        <f t="shared" si="6"/>
        <v>1.1251384274640088</v>
      </c>
    </row>
    <row r="47" spans="1:9" x14ac:dyDescent="0.35">
      <c r="A47" s="276">
        <v>2010</v>
      </c>
      <c r="B47" s="275">
        <v>91.3</v>
      </c>
      <c r="C47" s="301">
        <f t="shared" si="0"/>
        <v>1.5290251916757942</v>
      </c>
      <c r="D47" s="302">
        <f t="shared" si="1"/>
        <v>1.343921139101862</v>
      </c>
      <c r="E47" s="303">
        <f t="shared" si="2"/>
        <v>1.2420591456736036</v>
      </c>
      <c r="F47" s="304">
        <f t="shared" si="3"/>
        <v>1.2289156626506026</v>
      </c>
      <c r="G47" s="304">
        <f t="shared" si="4"/>
        <v>1.1818181818181819</v>
      </c>
      <c r="H47" s="305">
        <f t="shared" si="5"/>
        <v>1.1445783132530121</v>
      </c>
      <c r="I47" s="305">
        <f t="shared" si="6"/>
        <v>1.112814895947426</v>
      </c>
    </row>
    <row r="48" spans="1:9" x14ac:dyDescent="0.35">
      <c r="A48" s="276">
        <v>2011</v>
      </c>
      <c r="B48" s="275">
        <v>93.4</v>
      </c>
      <c r="C48" s="301">
        <f t="shared" si="0"/>
        <v>1.4946466809421839</v>
      </c>
      <c r="D48" s="302">
        <f t="shared" si="1"/>
        <v>1.3137044967880085</v>
      </c>
      <c r="E48" s="303">
        <f t="shared" si="2"/>
        <v>1.2141327623126339</v>
      </c>
      <c r="F48" s="304">
        <f t="shared" si="3"/>
        <v>1.2012847965738758</v>
      </c>
      <c r="G48" s="304">
        <f t="shared" si="4"/>
        <v>1.1552462526766596</v>
      </c>
      <c r="H48" s="305">
        <f t="shared" si="5"/>
        <v>1.1188436830835118</v>
      </c>
      <c r="I48" s="305">
        <f t="shared" si="6"/>
        <v>1.0877944325481796</v>
      </c>
    </row>
    <row r="49" spans="1:9" x14ac:dyDescent="0.35">
      <c r="A49" s="276">
        <v>2012</v>
      </c>
      <c r="B49" s="275">
        <v>95.3</v>
      </c>
      <c r="C49" s="301">
        <f t="shared" si="0"/>
        <v>1.4648478488982162</v>
      </c>
      <c r="D49" s="302">
        <f t="shared" si="1"/>
        <v>1.2875131164742917</v>
      </c>
      <c r="E49" s="303">
        <f t="shared" si="2"/>
        <v>1.1899265477439664</v>
      </c>
      <c r="F49" s="304">
        <f t="shared" si="3"/>
        <v>1.1773347324239245</v>
      </c>
      <c r="G49" s="304">
        <f t="shared" si="4"/>
        <v>1.1322140608604407</v>
      </c>
      <c r="H49" s="305">
        <f t="shared" si="5"/>
        <v>1.0965372507869886</v>
      </c>
      <c r="I49" s="305">
        <f t="shared" si="6"/>
        <v>1.0661070304302203</v>
      </c>
    </row>
    <row r="50" spans="1:9" x14ac:dyDescent="0.35">
      <c r="A50" s="276">
        <v>2013</v>
      </c>
      <c r="B50" s="275">
        <v>96.8</v>
      </c>
      <c r="C50" s="301">
        <f t="shared" si="0"/>
        <v>1.4421487603305785</v>
      </c>
      <c r="D50" s="302">
        <f t="shared" si="1"/>
        <v>1.2675619834710745</v>
      </c>
      <c r="E50" s="303">
        <f t="shared" si="2"/>
        <v>1.1714876033057853</v>
      </c>
      <c r="F50" s="304">
        <f t="shared" si="3"/>
        <v>1.1590909090909092</v>
      </c>
      <c r="G50" s="304">
        <f t="shared" si="4"/>
        <v>1.1146694214876034</v>
      </c>
      <c r="H50" s="305">
        <f t="shared" si="5"/>
        <v>1.0795454545454546</v>
      </c>
      <c r="I50" s="305">
        <f t="shared" si="6"/>
        <v>1.0495867768595042</v>
      </c>
    </row>
    <row r="51" spans="1:9" x14ac:dyDescent="0.35">
      <c r="A51" s="276">
        <v>2014</v>
      </c>
      <c r="B51" s="275">
        <v>98.5</v>
      </c>
      <c r="C51" s="301">
        <f t="shared" si="0"/>
        <v>1.4172588832487309</v>
      </c>
      <c r="D51" s="302">
        <f t="shared" si="1"/>
        <v>1.2456852791878172</v>
      </c>
      <c r="E51" s="303">
        <f t="shared" si="2"/>
        <v>1.1512690355329949</v>
      </c>
      <c r="F51" s="304">
        <f t="shared" si="3"/>
        <v>1.1390862944162436</v>
      </c>
      <c r="G51" s="304">
        <f t="shared" si="4"/>
        <v>1.0954314720812184</v>
      </c>
      <c r="H51" s="305">
        <f t="shared" si="5"/>
        <v>1.0609137055837563</v>
      </c>
      <c r="I51" s="305">
        <f t="shared" si="6"/>
        <v>1.0314720812182741</v>
      </c>
    </row>
    <row r="52" spans="1:9" x14ac:dyDescent="0.35">
      <c r="A52" s="276">
        <v>2015</v>
      </c>
      <c r="B52" s="277">
        <v>100</v>
      </c>
      <c r="C52" s="301">
        <f t="shared" si="0"/>
        <v>1.3959999999999999</v>
      </c>
      <c r="D52" s="302">
        <f t="shared" si="1"/>
        <v>1.2270000000000001</v>
      </c>
      <c r="E52" s="303">
        <f t="shared" si="2"/>
        <v>1.1340000000000001</v>
      </c>
      <c r="F52" s="304">
        <f t="shared" si="3"/>
        <v>1.1220000000000001</v>
      </c>
      <c r="G52" s="304">
        <f t="shared" si="4"/>
        <v>1.079</v>
      </c>
      <c r="H52" s="305">
        <f t="shared" si="5"/>
        <v>1.0449999999999999</v>
      </c>
      <c r="I52" s="305">
        <f t="shared" si="6"/>
        <v>1.016</v>
      </c>
    </row>
    <row r="53" spans="1:9" x14ac:dyDescent="0.35">
      <c r="A53" s="276">
        <v>2016</v>
      </c>
      <c r="B53" s="275">
        <v>101.6</v>
      </c>
      <c r="C53" s="301">
        <f t="shared" si="0"/>
        <v>1.3740157480314961</v>
      </c>
      <c r="D53" s="302">
        <f t="shared" si="1"/>
        <v>1.2076771653543308</v>
      </c>
      <c r="E53" s="303">
        <f t="shared" si="2"/>
        <v>1.1161417322834646</v>
      </c>
      <c r="F53" s="304">
        <f t="shared" si="3"/>
        <v>1.1043307086614174</v>
      </c>
      <c r="G53" s="304">
        <f t="shared" si="4"/>
        <v>1.0620078740157481</v>
      </c>
      <c r="H53" s="305">
        <f t="shared" si="5"/>
        <v>1.0285433070866141</v>
      </c>
      <c r="I53" s="305">
        <f>(($B$53-B53)/B53)+1</f>
        <v>1</v>
      </c>
    </row>
    <row r="54" spans="1:9" x14ac:dyDescent="0.35">
      <c r="A54" s="276">
        <v>2017</v>
      </c>
      <c r="B54" s="275">
        <v>104.5</v>
      </c>
      <c r="C54" s="301">
        <f t="shared" si="0"/>
        <v>1.3358851674641148</v>
      </c>
      <c r="D54" s="302">
        <f t="shared" si="1"/>
        <v>1.1741626794258373</v>
      </c>
      <c r="E54" s="303">
        <f t="shared" si="2"/>
        <v>1.0851674641148326</v>
      </c>
      <c r="F54" s="304">
        <f t="shared" si="3"/>
        <v>1.0736842105263158</v>
      </c>
      <c r="G54" s="304">
        <f t="shared" si="4"/>
        <v>1.0325358851674642</v>
      </c>
      <c r="H54" s="305">
        <f>(($B$54-B54)/B54)+1</f>
        <v>1</v>
      </c>
      <c r="I54" s="293"/>
    </row>
    <row r="55" spans="1:9" x14ac:dyDescent="0.35">
      <c r="A55" s="276">
        <v>2018</v>
      </c>
      <c r="B55" s="275">
        <v>107.9</v>
      </c>
      <c r="C55" s="301">
        <f t="shared" si="0"/>
        <v>1.2937905468025948</v>
      </c>
      <c r="D55" s="302">
        <f t="shared" si="1"/>
        <v>1.1371640407784986</v>
      </c>
      <c r="E55" s="303">
        <f t="shared" si="2"/>
        <v>1.0509731232622799</v>
      </c>
      <c r="F55" s="304">
        <f t="shared" si="3"/>
        <v>1.0398517145505097</v>
      </c>
      <c r="G55" s="304">
        <f>(($B$55-B55)/B55)+1</f>
        <v>1</v>
      </c>
      <c r="H55" s="288"/>
      <c r="I55" s="293"/>
    </row>
    <row r="56" spans="1:9" x14ac:dyDescent="0.35">
      <c r="A56" s="276">
        <v>2019</v>
      </c>
      <c r="B56" s="275">
        <v>112.2</v>
      </c>
      <c r="C56" s="301">
        <f t="shared" si="0"/>
        <v>1.2442067736185383</v>
      </c>
      <c r="D56" s="302">
        <f t="shared" si="1"/>
        <v>1.0935828877005347</v>
      </c>
      <c r="E56" s="303">
        <f t="shared" si="2"/>
        <v>1.0106951871657754</v>
      </c>
      <c r="F56" s="304">
        <f>(($B$56-B56)/B56)+1</f>
        <v>1</v>
      </c>
      <c r="G56" s="285"/>
      <c r="H56" s="293"/>
      <c r="I56" s="293"/>
    </row>
    <row r="57" spans="1:9" x14ac:dyDescent="0.35">
      <c r="A57" s="276">
        <v>2020</v>
      </c>
      <c r="B57" s="275">
        <v>113.4</v>
      </c>
      <c r="C57" s="301">
        <f t="shared" si="0"/>
        <v>1.2310405643738975</v>
      </c>
      <c r="D57" s="302">
        <f t="shared" si="1"/>
        <v>1.0820105820105819</v>
      </c>
      <c r="E57" s="303">
        <f>(($B$57-B57)/B57)+1</f>
        <v>1</v>
      </c>
      <c r="F57" s="285"/>
      <c r="G57" s="285"/>
      <c r="H57" s="293"/>
      <c r="I57" s="293"/>
    </row>
    <row r="58" spans="1:9" x14ac:dyDescent="0.35">
      <c r="A58" s="276">
        <v>2021</v>
      </c>
      <c r="B58" s="275">
        <v>122.7</v>
      </c>
      <c r="C58" s="301">
        <f t="shared" si="0"/>
        <v>1.1377343113284433</v>
      </c>
      <c r="D58" s="302">
        <f>(($B$58-B58)/B58)+1</f>
        <v>1</v>
      </c>
      <c r="E58" s="285"/>
      <c r="F58" s="285"/>
      <c r="G58" s="285"/>
      <c r="H58" s="293"/>
      <c r="I58" s="293"/>
    </row>
    <row r="59" spans="1:9" x14ac:dyDescent="0.35">
      <c r="A59" s="276">
        <v>2022</v>
      </c>
      <c r="B59" s="275">
        <v>139.6</v>
      </c>
      <c r="C59" s="301">
        <f>(($B$59-B59)/B59)+1</f>
        <v>1</v>
      </c>
      <c r="D59" s="285"/>
      <c r="E59" s="285"/>
      <c r="F59" s="285"/>
      <c r="G59" s="285"/>
      <c r="H59" s="287"/>
      <c r="I59" s="293"/>
    </row>
    <row r="60" spans="1:9" x14ac:dyDescent="0.35">
      <c r="A60" s="294"/>
      <c r="B60" s="295"/>
      <c r="C60" s="296"/>
      <c r="D60" s="289"/>
    </row>
    <row r="61" spans="1:9" x14ac:dyDescent="0.35">
      <c r="A61" s="297"/>
      <c r="B61" s="297"/>
      <c r="C61" s="297"/>
      <c r="D61" s="297"/>
    </row>
  </sheetData>
  <mergeCells count="1">
    <mergeCell ref="A2:I2"/>
  </mergeCells>
  <pageMargins left="0.70866141732283472" right="0.70866141732283472" top="0.78740157480314965" bottom="0.78740157480314965" header="0.31496062992125984" footer="0.31496062992125984"/>
  <pageSetup paperSize="9"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58"/>
  <sheetViews>
    <sheetView zoomScaleNormal="100" workbookViewId="0">
      <pane ySplit="2" topLeftCell="A3" activePane="bottomLeft" state="frozen"/>
      <selection activeCell="A4" sqref="A4:E4"/>
      <selection pane="bottomLeft" activeCell="J21" sqref="J21"/>
    </sheetView>
  </sheetViews>
  <sheetFormatPr baseColWidth="10" defaultColWidth="11.453125" defaultRowHeight="15.5" x14ac:dyDescent="0.35"/>
  <cols>
    <col min="1" max="2" width="22.08984375" style="184" customWidth="1"/>
    <col min="3" max="3" width="7.08984375" style="184" customWidth="1"/>
    <col min="4" max="4" width="22.08984375" style="184" customWidth="1"/>
    <col min="5" max="5" width="22.08984375" style="185" customWidth="1"/>
    <col min="6" max="6" width="7.08984375" style="184" customWidth="1"/>
    <col min="7" max="8" width="22.08984375" style="184" customWidth="1"/>
    <col min="9" max="9" width="7.08984375" style="184" customWidth="1"/>
    <col min="10" max="11" width="22.08984375" style="184" customWidth="1"/>
    <col min="12" max="12" width="7.08984375" style="184" customWidth="1"/>
    <col min="13" max="13" width="22.36328125" style="184" customWidth="1"/>
    <col min="14" max="14" width="22.08984375" style="184" customWidth="1"/>
    <col min="15" max="15" width="7.08984375" style="184" customWidth="1"/>
    <col min="16" max="16" width="22.36328125" style="184" customWidth="1"/>
    <col min="17" max="17" width="22.08984375" style="184" customWidth="1"/>
    <col min="18" max="18" width="7.08984375" style="184" customWidth="1"/>
    <col min="19" max="20" width="22.08984375" style="184" customWidth="1"/>
    <col min="21" max="16384" width="11.453125" style="184"/>
  </cols>
  <sheetData>
    <row r="1" spans="1:20" x14ac:dyDescent="0.35">
      <c r="A1" s="278"/>
      <c r="B1" s="278"/>
      <c r="C1" s="278"/>
      <c r="D1" s="278"/>
      <c r="E1" s="279"/>
    </row>
    <row r="2" spans="1:20" ht="36" customHeight="1" x14ac:dyDescent="0.35">
      <c r="A2" s="368" t="s">
        <v>186</v>
      </c>
      <c r="B2" s="368"/>
      <c r="C2" s="368"/>
      <c r="D2" s="368"/>
      <c r="E2" s="368"/>
      <c r="F2" s="368"/>
      <c r="G2" s="368"/>
      <c r="H2" s="368"/>
      <c r="I2" s="368"/>
      <c r="J2" s="368"/>
      <c r="K2" s="368"/>
      <c r="L2" s="368"/>
      <c r="M2" s="368"/>
      <c r="N2" s="368"/>
      <c r="O2" s="368"/>
      <c r="P2" s="368"/>
      <c r="Q2" s="368"/>
      <c r="R2" s="368"/>
      <c r="S2" s="368"/>
      <c r="T2" s="368"/>
    </row>
    <row r="3" spans="1:20" x14ac:dyDescent="0.35">
      <c r="A3" s="210"/>
      <c r="B3" s="211"/>
      <c r="C3" s="212"/>
      <c r="D3" s="278"/>
      <c r="E3" s="279"/>
    </row>
    <row r="4" spans="1:20" x14ac:dyDescent="0.35">
      <c r="A4" s="370" t="s">
        <v>172</v>
      </c>
      <c r="B4" s="370"/>
      <c r="C4" s="310"/>
      <c r="D4" s="371" t="s">
        <v>171</v>
      </c>
      <c r="E4" s="371"/>
      <c r="F4" s="292"/>
      <c r="G4" s="372" t="s">
        <v>197</v>
      </c>
      <c r="H4" s="372"/>
      <c r="J4" s="369" t="s">
        <v>198</v>
      </c>
      <c r="K4" s="369"/>
      <c r="M4" s="369" t="s">
        <v>199</v>
      </c>
      <c r="N4" s="369"/>
      <c r="P4" s="369" t="s">
        <v>200</v>
      </c>
      <c r="Q4" s="369"/>
      <c r="S4" s="369" t="s">
        <v>201</v>
      </c>
      <c r="T4" s="369"/>
    </row>
    <row r="5" spans="1:20" ht="28" x14ac:dyDescent="0.35">
      <c r="A5" s="281" t="s">
        <v>173</v>
      </c>
      <c r="B5" s="283" t="s">
        <v>191</v>
      </c>
      <c r="C5" s="292"/>
      <c r="D5" s="281" t="s">
        <v>173</v>
      </c>
      <c r="E5" s="282" t="s">
        <v>190</v>
      </c>
      <c r="F5" s="309"/>
      <c r="G5" s="281" t="s">
        <v>173</v>
      </c>
      <c r="H5" s="311" t="s">
        <v>192</v>
      </c>
      <c r="J5" s="281" t="s">
        <v>173</v>
      </c>
      <c r="K5" s="312" t="s">
        <v>193</v>
      </c>
      <c r="M5" s="281" t="s">
        <v>173</v>
      </c>
      <c r="N5" s="312" t="s">
        <v>194</v>
      </c>
      <c r="P5" s="281" t="s">
        <v>173</v>
      </c>
      <c r="Q5" s="312" t="s">
        <v>195</v>
      </c>
      <c r="S5" s="281" t="s">
        <v>173</v>
      </c>
      <c r="T5" s="312" t="s">
        <v>196</v>
      </c>
    </row>
    <row r="6" spans="1:20" x14ac:dyDescent="0.35">
      <c r="A6" s="313">
        <v>2022</v>
      </c>
      <c r="B6" s="314">
        <v>1</v>
      </c>
      <c r="C6" s="306"/>
      <c r="D6" s="280">
        <v>2021</v>
      </c>
      <c r="E6" s="284">
        <v>1</v>
      </c>
      <c r="F6" s="309"/>
      <c r="G6" s="280">
        <v>2020</v>
      </c>
      <c r="H6" s="315">
        <v>1</v>
      </c>
      <c r="J6" s="280">
        <v>2019</v>
      </c>
      <c r="K6" s="315">
        <v>1</v>
      </c>
      <c r="M6" s="280">
        <v>2018</v>
      </c>
      <c r="N6" s="315">
        <v>1</v>
      </c>
      <c r="P6" s="266">
        <v>2017</v>
      </c>
      <c r="Q6" s="284">
        <v>1</v>
      </c>
      <c r="S6" s="267">
        <v>2016</v>
      </c>
      <c r="T6" s="284">
        <v>1</v>
      </c>
    </row>
    <row r="7" spans="1:20" x14ac:dyDescent="0.35">
      <c r="A7" s="280">
        <v>2021</v>
      </c>
      <c r="B7" s="284">
        <v>1.079</v>
      </c>
      <c r="C7" s="306"/>
      <c r="D7" s="280">
        <v>2020</v>
      </c>
      <c r="E7" s="284">
        <v>1.0309999999999999</v>
      </c>
      <c r="F7" s="309"/>
      <c r="G7" s="280">
        <v>2019</v>
      </c>
      <c r="H7" s="315">
        <v>1.0049999999999999</v>
      </c>
      <c r="J7" s="280">
        <v>2018</v>
      </c>
      <c r="K7" s="315">
        <v>1.014</v>
      </c>
      <c r="M7" s="266">
        <v>2017</v>
      </c>
      <c r="N7" s="315">
        <v>1.018</v>
      </c>
      <c r="P7" s="267">
        <v>2016</v>
      </c>
      <c r="Q7" s="284">
        <v>1.018</v>
      </c>
      <c r="S7" s="267">
        <v>2015</v>
      </c>
      <c r="T7" s="284">
        <v>1.0049999999999999</v>
      </c>
    </row>
    <row r="8" spans="1:20" x14ac:dyDescent="0.35">
      <c r="A8" s="280">
        <v>2020</v>
      </c>
      <c r="B8" s="284">
        <v>1.1120000000000001</v>
      </c>
      <c r="C8" s="306"/>
      <c r="D8" s="280">
        <v>2019</v>
      </c>
      <c r="E8" s="284">
        <v>1.036</v>
      </c>
      <c r="F8" s="316"/>
      <c r="G8" s="280">
        <v>2018</v>
      </c>
      <c r="H8" s="315">
        <v>1.0189999999999999</v>
      </c>
      <c r="J8" s="266">
        <v>2017</v>
      </c>
      <c r="K8" s="315">
        <v>1.032</v>
      </c>
      <c r="M8" s="267">
        <v>2016</v>
      </c>
      <c r="N8" s="315">
        <v>1.0329999999999999</v>
      </c>
      <c r="P8" s="267">
        <v>2015</v>
      </c>
      <c r="Q8" s="284">
        <v>1.022</v>
      </c>
      <c r="S8" s="267">
        <v>2014</v>
      </c>
      <c r="T8" s="284">
        <v>1.008</v>
      </c>
    </row>
    <row r="9" spans="1:20" x14ac:dyDescent="0.35">
      <c r="A9" s="280">
        <v>2019</v>
      </c>
      <c r="B9" s="317">
        <v>1.1180000000000001</v>
      </c>
      <c r="C9" s="318"/>
      <c r="D9" s="280">
        <v>2018</v>
      </c>
      <c r="E9" s="317">
        <v>1.0509999999999999</v>
      </c>
      <c r="F9" s="316"/>
      <c r="G9" s="266">
        <v>2017</v>
      </c>
      <c r="H9" s="315">
        <v>1.0369999999999999</v>
      </c>
      <c r="J9" s="267">
        <v>2016</v>
      </c>
      <c r="K9" s="315">
        <v>1.048</v>
      </c>
      <c r="M9" s="267">
        <v>2015</v>
      </c>
      <c r="N9" s="315">
        <v>1.038</v>
      </c>
      <c r="P9" s="267">
        <v>2014</v>
      </c>
      <c r="Q9" s="284">
        <v>1.0249999999999999</v>
      </c>
      <c r="S9" s="267">
        <v>2013</v>
      </c>
      <c r="T9" s="317">
        <v>1.016</v>
      </c>
    </row>
    <row r="10" spans="1:20" x14ac:dyDescent="0.35">
      <c r="A10" s="280">
        <v>2018</v>
      </c>
      <c r="B10" s="317">
        <v>1.1339999999999999</v>
      </c>
      <c r="C10" s="318"/>
      <c r="D10" s="266">
        <v>2017</v>
      </c>
      <c r="E10" s="317">
        <v>1.07</v>
      </c>
      <c r="F10" s="316"/>
      <c r="G10" s="267">
        <v>2016</v>
      </c>
      <c r="H10" s="315">
        <v>1.0529999999999999</v>
      </c>
      <c r="J10" s="267">
        <v>2015</v>
      </c>
      <c r="K10" s="315">
        <v>1.0529999999999999</v>
      </c>
      <c r="M10" s="267">
        <v>2014</v>
      </c>
      <c r="N10" s="284">
        <v>1.0429999999999999</v>
      </c>
      <c r="P10" s="267">
        <v>2013</v>
      </c>
      <c r="Q10" s="317">
        <v>1.034</v>
      </c>
      <c r="S10" s="267">
        <v>2012</v>
      </c>
      <c r="T10" s="317">
        <v>1.032</v>
      </c>
    </row>
    <row r="11" spans="1:20" x14ac:dyDescent="0.35">
      <c r="A11" s="280">
        <v>2017</v>
      </c>
      <c r="B11" s="317">
        <v>1.1539999999999999</v>
      </c>
      <c r="C11" s="318"/>
      <c r="D11" s="267">
        <v>2016</v>
      </c>
      <c r="E11" s="317">
        <v>1.0860000000000001</v>
      </c>
      <c r="F11" s="316"/>
      <c r="G11" s="267">
        <v>2015</v>
      </c>
      <c r="H11" s="315">
        <v>1.0580000000000001</v>
      </c>
      <c r="J11" s="267">
        <v>2014</v>
      </c>
      <c r="K11" s="284">
        <v>1.0580000000000001</v>
      </c>
      <c r="M11" s="267">
        <v>2013</v>
      </c>
      <c r="N11" s="319">
        <v>1.054</v>
      </c>
      <c r="P11" s="267">
        <v>2012</v>
      </c>
      <c r="Q11" s="317">
        <v>1.05</v>
      </c>
      <c r="S11" s="267">
        <v>2011</v>
      </c>
      <c r="T11" s="317">
        <v>1.052</v>
      </c>
    </row>
    <row r="12" spans="1:20" x14ac:dyDescent="0.35">
      <c r="A12" s="280">
        <v>2016</v>
      </c>
      <c r="B12" s="317">
        <v>1.171</v>
      </c>
      <c r="C12" s="318"/>
      <c r="D12" s="267">
        <v>2015</v>
      </c>
      <c r="E12" s="317">
        <v>1.091</v>
      </c>
      <c r="F12" s="316"/>
      <c r="G12" s="267">
        <v>2014</v>
      </c>
      <c r="H12" s="284">
        <v>1.0629999999999999</v>
      </c>
      <c r="J12" s="267">
        <v>2013</v>
      </c>
      <c r="K12" s="319">
        <v>1.069</v>
      </c>
      <c r="M12" s="267">
        <v>2012</v>
      </c>
      <c r="N12" s="319">
        <v>1.069</v>
      </c>
      <c r="P12" s="267">
        <v>2011</v>
      </c>
      <c r="Q12" s="317">
        <v>1.071</v>
      </c>
      <c r="S12" s="267">
        <v>2010</v>
      </c>
      <c r="T12" s="317">
        <v>1.0740000000000001</v>
      </c>
    </row>
    <row r="13" spans="1:20" x14ac:dyDescent="0.35">
      <c r="A13" s="280">
        <v>2015</v>
      </c>
      <c r="B13" s="317">
        <v>1.177</v>
      </c>
      <c r="C13" s="318"/>
      <c r="D13" s="267">
        <v>2014</v>
      </c>
      <c r="E13" s="317">
        <v>1.0960000000000001</v>
      </c>
      <c r="F13" s="316"/>
      <c r="G13" s="267">
        <v>2013</v>
      </c>
      <c r="H13" s="319">
        <v>1.0740000000000001</v>
      </c>
      <c r="J13" s="267">
        <v>2012</v>
      </c>
      <c r="K13" s="319">
        <v>1.0840000000000001</v>
      </c>
      <c r="M13" s="267">
        <v>2011</v>
      </c>
      <c r="N13" s="319">
        <v>1.0900000000000001</v>
      </c>
      <c r="P13" s="267">
        <v>2010</v>
      </c>
      <c r="Q13" s="317">
        <v>1.093</v>
      </c>
      <c r="S13" s="267">
        <v>2009</v>
      </c>
      <c r="T13" s="317">
        <v>1.0860000000000001</v>
      </c>
    </row>
    <row r="14" spans="1:20" x14ac:dyDescent="0.35">
      <c r="A14" s="280">
        <v>2014</v>
      </c>
      <c r="B14" s="317">
        <v>1.1830000000000001</v>
      </c>
      <c r="C14" s="318"/>
      <c r="D14" s="267">
        <v>2013</v>
      </c>
      <c r="E14" s="317">
        <v>1.1080000000000001</v>
      </c>
      <c r="F14" s="316"/>
      <c r="G14" s="267">
        <v>2012</v>
      </c>
      <c r="H14" s="319">
        <v>1.0900000000000001</v>
      </c>
      <c r="J14" s="267">
        <v>2011</v>
      </c>
      <c r="K14" s="319">
        <v>1.1060000000000001</v>
      </c>
      <c r="M14" s="267">
        <v>2010</v>
      </c>
      <c r="N14" s="319">
        <v>1.1140000000000001</v>
      </c>
      <c r="P14" s="267">
        <v>2009</v>
      </c>
      <c r="Q14" s="317">
        <v>1.105</v>
      </c>
      <c r="S14" s="267">
        <v>2008</v>
      </c>
      <c r="T14" s="317">
        <v>1.089</v>
      </c>
    </row>
    <row r="15" spans="1:20" x14ac:dyDescent="0.35">
      <c r="A15" s="280">
        <v>2013</v>
      </c>
      <c r="B15" s="317">
        <v>1.1950000000000001</v>
      </c>
      <c r="C15" s="318"/>
      <c r="D15" s="267">
        <v>2012</v>
      </c>
      <c r="E15" s="317">
        <v>1.1240000000000001</v>
      </c>
      <c r="F15" s="316"/>
      <c r="G15" s="267">
        <v>2011</v>
      </c>
      <c r="H15" s="319">
        <v>1.111</v>
      </c>
      <c r="J15" s="267">
        <v>2010</v>
      </c>
      <c r="K15" s="319">
        <v>1.1299999999999999</v>
      </c>
      <c r="M15" s="267">
        <v>2009</v>
      </c>
      <c r="N15" s="319">
        <v>1.1259999999999999</v>
      </c>
      <c r="P15" s="267">
        <v>2008</v>
      </c>
      <c r="Q15" s="317">
        <v>1.109</v>
      </c>
      <c r="S15" s="267">
        <v>2007</v>
      </c>
      <c r="T15" s="317">
        <v>1.1180000000000001</v>
      </c>
    </row>
    <row r="16" spans="1:20" x14ac:dyDescent="0.35">
      <c r="A16" s="280">
        <v>2012</v>
      </c>
      <c r="B16" s="317">
        <v>1.212</v>
      </c>
      <c r="C16" s="318"/>
      <c r="D16" s="267">
        <v>2011</v>
      </c>
      <c r="E16" s="317">
        <v>1.1459999999999999</v>
      </c>
      <c r="F16" s="316"/>
      <c r="G16" s="267">
        <v>2010</v>
      </c>
      <c r="H16" s="319">
        <v>1.135</v>
      </c>
      <c r="J16" s="267">
        <v>2009</v>
      </c>
      <c r="K16" s="319">
        <v>1.1419999999999999</v>
      </c>
      <c r="M16" s="267">
        <v>2008</v>
      </c>
      <c r="N16" s="319">
        <v>1.129</v>
      </c>
      <c r="P16" s="267">
        <v>2007</v>
      </c>
      <c r="Q16" s="317">
        <v>1.137</v>
      </c>
      <c r="S16" s="267">
        <v>2006</v>
      </c>
      <c r="T16" s="317">
        <v>1.1439999999999999</v>
      </c>
    </row>
    <row r="17" spans="1:20" x14ac:dyDescent="0.35">
      <c r="A17" s="280">
        <v>2011</v>
      </c>
      <c r="B17" s="317">
        <v>1.236</v>
      </c>
      <c r="C17" s="318"/>
      <c r="D17" s="267">
        <v>2010</v>
      </c>
      <c r="E17" s="317">
        <v>1.171</v>
      </c>
      <c r="F17" s="316"/>
      <c r="G17" s="267">
        <v>2009</v>
      </c>
      <c r="H17" s="319">
        <v>1.1479999999999999</v>
      </c>
      <c r="J17" s="267">
        <v>2008</v>
      </c>
      <c r="K17" s="319">
        <v>1.1459999999999999</v>
      </c>
      <c r="M17" s="267">
        <v>2007</v>
      </c>
      <c r="N17" s="319">
        <v>1.1579999999999999</v>
      </c>
      <c r="P17" s="267">
        <v>2006</v>
      </c>
      <c r="Q17" s="317">
        <v>1.1639999999999999</v>
      </c>
      <c r="S17" s="267">
        <v>2005</v>
      </c>
      <c r="T17" s="317">
        <v>1.161</v>
      </c>
    </row>
    <row r="18" spans="1:20" x14ac:dyDescent="0.35">
      <c r="A18" s="280">
        <v>2010</v>
      </c>
      <c r="B18" s="317">
        <v>1.2629999999999999</v>
      </c>
      <c r="C18" s="318"/>
      <c r="D18" s="267">
        <v>2009</v>
      </c>
      <c r="E18" s="317">
        <v>1.1830000000000001</v>
      </c>
      <c r="F18" s="316"/>
      <c r="G18" s="267">
        <v>2008</v>
      </c>
      <c r="H18" s="319">
        <v>1.151</v>
      </c>
      <c r="J18" s="267">
        <v>2007</v>
      </c>
      <c r="K18" s="319">
        <v>1.175</v>
      </c>
      <c r="M18" s="267">
        <v>2006</v>
      </c>
      <c r="N18" s="319">
        <v>1.1850000000000001</v>
      </c>
      <c r="P18" s="267">
        <v>2005</v>
      </c>
      <c r="Q18" s="317">
        <v>1.1819999999999999</v>
      </c>
      <c r="S18" s="267">
        <v>2004</v>
      </c>
      <c r="T18" s="317">
        <v>1.18</v>
      </c>
    </row>
    <row r="19" spans="1:20" x14ac:dyDescent="0.35">
      <c r="A19" s="280">
        <v>2009</v>
      </c>
      <c r="B19" s="317">
        <v>1.2769999999999999</v>
      </c>
      <c r="C19" s="318"/>
      <c r="D19" s="267">
        <v>2008</v>
      </c>
      <c r="E19" s="317">
        <v>1.1870000000000001</v>
      </c>
      <c r="F19" s="316"/>
      <c r="G19" s="267">
        <v>2007</v>
      </c>
      <c r="H19" s="319">
        <v>1.181</v>
      </c>
      <c r="J19" s="267">
        <v>2006</v>
      </c>
      <c r="K19" s="319">
        <v>1.202</v>
      </c>
      <c r="M19" s="267">
        <v>2005</v>
      </c>
      <c r="N19" s="319">
        <v>1.204</v>
      </c>
      <c r="P19" s="267">
        <v>2004</v>
      </c>
      <c r="Q19" s="317">
        <v>1.2010000000000001</v>
      </c>
      <c r="S19" s="267">
        <v>2003</v>
      </c>
      <c r="T19" s="317">
        <v>1.1990000000000001</v>
      </c>
    </row>
    <row r="20" spans="1:20" x14ac:dyDescent="0.35">
      <c r="A20" s="280">
        <v>2008</v>
      </c>
      <c r="B20" s="317">
        <v>1.2809999999999999</v>
      </c>
      <c r="C20" s="318"/>
      <c r="D20" s="267">
        <v>2007</v>
      </c>
      <c r="E20" s="317">
        <v>1.218</v>
      </c>
      <c r="F20" s="316"/>
      <c r="G20" s="267">
        <v>2006</v>
      </c>
      <c r="H20" s="319">
        <v>1.208</v>
      </c>
      <c r="J20" s="267">
        <v>2005</v>
      </c>
      <c r="K20" s="319">
        <v>1.222</v>
      </c>
      <c r="M20" s="267">
        <v>2004</v>
      </c>
      <c r="N20" s="319">
        <v>1.2230000000000001</v>
      </c>
      <c r="P20" s="267">
        <v>2003</v>
      </c>
      <c r="Q20" s="317">
        <v>1.22</v>
      </c>
      <c r="S20" s="267">
        <v>2002</v>
      </c>
      <c r="T20" s="317">
        <v>1.212</v>
      </c>
    </row>
    <row r="21" spans="1:20" x14ac:dyDescent="0.35">
      <c r="A21" s="280">
        <v>2007</v>
      </c>
      <c r="B21" s="317">
        <v>1.3140000000000001</v>
      </c>
      <c r="C21" s="318"/>
      <c r="D21" s="267">
        <v>2006</v>
      </c>
      <c r="E21" s="317">
        <v>1.2450000000000001</v>
      </c>
      <c r="F21" s="316"/>
      <c r="G21" s="267">
        <v>2005</v>
      </c>
      <c r="H21" s="319">
        <v>1.2270000000000001</v>
      </c>
      <c r="J21" s="267">
        <v>2004</v>
      </c>
      <c r="K21" s="319">
        <v>1.24</v>
      </c>
      <c r="M21" s="267">
        <v>2003</v>
      </c>
      <c r="N21" s="319">
        <v>1.2430000000000001</v>
      </c>
      <c r="P21" s="267">
        <v>2002</v>
      </c>
      <c r="Q21" s="317">
        <v>1.234</v>
      </c>
      <c r="S21" s="267">
        <v>2001</v>
      </c>
      <c r="T21" s="317">
        <v>1.2290000000000001</v>
      </c>
    </row>
    <row r="22" spans="1:20" x14ac:dyDescent="0.35">
      <c r="A22" s="280">
        <v>2006</v>
      </c>
      <c r="B22" s="317">
        <v>1.3440000000000001</v>
      </c>
      <c r="C22" s="318"/>
      <c r="D22" s="267">
        <v>2005</v>
      </c>
      <c r="E22" s="317">
        <v>1.266</v>
      </c>
      <c r="F22" s="316"/>
      <c r="G22" s="267">
        <v>2004</v>
      </c>
      <c r="H22" s="319">
        <v>1.246</v>
      </c>
      <c r="J22" s="267">
        <v>2003</v>
      </c>
      <c r="K22" s="319">
        <v>1.2609999999999999</v>
      </c>
      <c r="M22" s="267">
        <v>2002</v>
      </c>
      <c r="N22" s="319">
        <v>1.2569999999999999</v>
      </c>
      <c r="P22" s="267">
        <v>2001</v>
      </c>
      <c r="Q22" s="317">
        <v>1.2509999999999999</v>
      </c>
      <c r="S22" s="267">
        <v>2000</v>
      </c>
      <c r="T22" s="317">
        <v>1.2529999999999999</v>
      </c>
    </row>
    <row r="23" spans="1:20" x14ac:dyDescent="0.35">
      <c r="A23" s="280">
        <v>2005</v>
      </c>
      <c r="B23" s="317">
        <v>1.365</v>
      </c>
      <c r="C23" s="318"/>
      <c r="D23" s="267">
        <v>2004</v>
      </c>
      <c r="E23" s="317">
        <v>1.2849999999999999</v>
      </c>
      <c r="F23" s="316"/>
      <c r="G23" s="267">
        <v>2003</v>
      </c>
      <c r="H23" s="319">
        <v>1.2669999999999999</v>
      </c>
      <c r="J23" s="267">
        <v>2002</v>
      </c>
      <c r="K23" s="319">
        <v>1.2749999999999999</v>
      </c>
      <c r="M23" s="267">
        <v>2001</v>
      </c>
      <c r="N23" s="319">
        <v>1.274</v>
      </c>
      <c r="P23" s="267">
        <v>2000</v>
      </c>
      <c r="Q23" s="317">
        <v>1.2749999999999999</v>
      </c>
      <c r="S23" s="267">
        <v>1999</v>
      </c>
      <c r="T23" s="317">
        <v>1.2729999999999999</v>
      </c>
    </row>
    <row r="24" spans="1:20" x14ac:dyDescent="0.35">
      <c r="A24" s="280">
        <v>2004</v>
      </c>
      <c r="B24" s="317">
        <v>1.3859999999999999</v>
      </c>
      <c r="C24" s="318"/>
      <c r="D24" s="267">
        <v>2003</v>
      </c>
      <c r="E24" s="317">
        <v>1.3069999999999999</v>
      </c>
      <c r="F24" s="316"/>
      <c r="G24" s="267">
        <v>2002</v>
      </c>
      <c r="H24" s="319">
        <v>1.2809999999999999</v>
      </c>
      <c r="J24" s="267">
        <v>2001</v>
      </c>
      <c r="K24" s="319">
        <v>1.292</v>
      </c>
      <c r="M24" s="267">
        <v>2000</v>
      </c>
      <c r="N24" s="319">
        <v>1.2989999999999999</v>
      </c>
      <c r="P24" s="267">
        <v>1999</v>
      </c>
      <c r="Q24" s="317">
        <v>1.2949999999999999</v>
      </c>
      <c r="S24" s="267">
        <v>1998</v>
      </c>
      <c r="T24" s="317">
        <v>1.28</v>
      </c>
    </row>
    <row r="25" spans="1:20" x14ac:dyDescent="0.35">
      <c r="A25" s="280">
        <v>2003</v>
      </c>
      <c r="B25" s="317">
        <v>1.41</v>
      </c>
      <c r="C25" s="318"/>
      <c r="D25" s="267">
        <v>2002</v>
      </c>
      <c r="E25" s="317">
        <v>1.321</v>
      </c>
      <c r="F25" s="316"/>
      <c r="G25" s="267">
        <v>2001</v>
      </c>
      <c r="H25" s="319">
        <v>1.298</v>
      </c>
      <c r="J25" s="267">
        <v>2000</v>
      </c>
      <c r="K25" s="319">
        <v>1.3180000000000001</v>
      </c>
      <c r="M25" s="267">
        <v>1999</v>
      </c>
      <c r="N25" s="319">
        <v>1.3169999999999999</v>
      </c>
      <c r="P25" s="267">
        <v>1998</v>
      </c>
      <c r="Q25" s="317">
        <v>1.3029999999999999</v>
      </c>
      <c r="S25" s="267">
        <v>1997</v>
      </c>
      <c r="T25" s="317">
        <v>1.292</v>
      </c>
    </row>
    <row r="26" spans="1:20" x14ac:dyDescent="0.35">
      <c r="A26" s="280">
        <v>2002</v>
      </c>
      <c r="B26" s="317">
        <v>1.425</v>
      </c>
      <c r="C26" s="318"/>
      <c r="D26" s="267">
        <v>2001</v>
      </c>
      <c r="E26" s="317">
        <v>1.339</v>
      </c>
      <c r="F26" s="316"/>
      <c r="G26" s="267">
        <v>2000</v>
      </c>
      <c r="H26" s="319">
        <v>1.3240000000000001</v>
      </c>
      <c r="J26" s="267">
        <v>1999</v>
      </c>
      <c r="K26" s="319">
        <v>1.3360000000000001</v>
      </c>
      <c r="M26" s="267">
        <v>1998</v>
      </c>
      <c r="N26" s="319">
        <v>1.3260000000000001</v>
      </c>
      <c r="P26" s="267">
        <v>1997</v>
      </c>
      <c r="Q26" s="317">
        <v>1.3140000000000001</v>
      </c>
      <c r="S26" s="267">
        <v>1996</v>
      </c>
      <c r="T26" s="317">
        <v>1.3160000000000001</v>
      </c>
    </row>
    <row r="27" spans="1:20" x14ac:dyDescent="0.35">
      <c r="A27" s="280">
        <v>2001</v>
      </c>
      <c r="B27" s="317">
        <v>1.444</v>
      </c>
      <c r="C27" s="318"/>
      <c r="D27" s="267">
        <v>2000</v>
      </c>
      <c r="E27" s="317">
        <v>1.365</v>
      </c>
      <c r="F27" s="316"/>
      <c r="G27" s="267">
        <v>1999</v>
      </c>
      <c r="H27" s="319">
        <v>1.343</v>
      </c>
      <c r="J27" s="267">
        <v>1998</v>
      </c>
      <c r="K27" s="319">
        <v>1.345</v>
      </c>
      <c r="M27" s="267">
        <v>1997</v>
      </c>
      <c r="N27" s="319">
        <v>1.3380000000000001</v>
      </c>
      <c r="P27" s="267">
        <v>1996</v>
      </c>
      <c r="Q27" s="317">
        <v>1.339</v>
      </c>
      <c r="S27" s="267">
        <v>1995</v>
      </c>
      <c r="T27" s="317">
        <v>1.3340000000000001</v>
      </c>
    </row>
    <row r="28" spans="1:20" x14ac:dyDescent="0.35">
      <c r="A28" s="280">
        <v>2000</v>
      </c>
      <c r="B28" s="317">
        <v>1.4730000000000001</v>
      </c>
      <c r="C28" s="318"/>
      <c r="D28" s="267">
        <v>1999</v>
      </c>
      <c r="E28" s="317">
        <v>1.3859999999999999</v>
      </c>
      <c r="F28" s="316"/>
      <c r="G28" s="267">
        <v>1998</v>
      </c>
      <c r="H28" s="319">
        <v>1.351</v>
      </c>
      <c r="J28" s="267">
        <v>1997</v>
      </c>
      <c r="K28" s="319">
        <v>1.357</v>
      </c>
      <c r="M28" s="267">
        <v>1996</v>
      </c>
      <c r="N28" s="319">
        <v>1.3640000000000001</v>
      </c>
      <c r="P28" s="267">
        <v>1995</v>
      </c>
      <c r="Q28" s="317">
        <v>1.357</v>
      </c>
      <c r="S28" s="267">
        <v>1994</v>
      </c>
      <c r="T28" s="317">
        <v>1.355</v>
      </c>
    </row>
    <row r="29" spans="1:20" x14ac:dyDescent="0.35">
      <c r="A29" s="280">
        <v>1999</v>
      </c>
      <c r="B29" s="317">
        <v>1.494</v>
      </c>
      <c r="C29" s="318"/>
      <c r="D29" s="267">
        <v>1998</v>
      </c>
      <c r="E29" s="317">
        <v>1.3939999999999999</v>
      </c>
      <c r="F29" s="316"/>
      <c r="G29" s="267">
        <v>1997</v>
      </c>
      <c r="H29" s="319">
        <v>1.363</v>
      </c>
      <c r="J29" s="267">
        <v>1996</v>
      </c>
      <c r="K29" s="319">
        <v>1.3839999999999999</v>
      </c>
      <c r="M29" s="267">
        <v>1995</v>
      </c>
      <c r="N29" s="319">
        <v>1.3819999999999999</v>
      </c>
      <c r="P29" s="267">
        <v>1994</v>
      </c>
      <c r="Q29" s="317">
        <v>1.379</v>
      </c>
      <c r="S29" s="267">
        <v>1993</v>
      </c>
      <c r="T29" s="317">
        <v>1.3919999999999999</v>
      </c>
    </row>
    <row r="30" spans="1:20" x14ac:dyDescent="0.35">
      <c r="A30" s="280">
        <v>1998</v>
      </c>
      <c r="B30" s="317">
        <v>1.5029999999999999</v>
      </c>
      <c r="C30" s="318"/>
      <c r="D30" s="267">
        <v>1997</v>
      </c>
      <c r="E30" s="317">
        <v>1.4059999999999999</v>
      </c>
      <c r="F30" s="316"/>
      <c r="G30" s="267">
        <v>1996</v>
      </c>
      <c r="H30" s="319">
        <v>1.39</v>
      </c>
      <c r="J30" s="267">
        <v>1995</v>
      </c>
      <c r="K30" s="319">
        <v>1.4019999999999999</v>
      </c>
      <c r="M30" s="267">
        <v>1994</v>
      </c>
      <c r="N30" s="319">
        <v>1.407</v>
      </c>
      <c r="P30" s="267">
        <v>1993</v>
      </c>
      <c r="Q30" s="317">
        <v>1.4159999999999999</v>
      </c>
      <c r="S30" s="267">
        <v>1992</v>
      </c>
      <c r="T30" s="317">
        <v>1.4419999999999999</v>
      </c>
    </row>
    <row r="31" spans="1:20" x14ac:dyDescent="0.35">
      <c r="A31" s="280">
        <v>1997</v>
      </c>
      <c r="B31" s="317">
        <v>1.5169999999999999</v>
      </c>
      <c r="C31" s="318"/>
      <c r="D31" s="267">
        <v>1996</v>
      </c>
      <c r="E31" s="317">
        <v>1.4319999999999999</v>
      </c>
      <c r="F31" s="316"/>
      <c r="G31" s="267">
        <v>1995</v>
      </c>
      <c r="H31" s="319">
        <v>1.409</v>
      </c>
      <c r="J31" s="267">
        <v>1994</v>
      </c>
      <c r="K31" s="319">
        <v>1.427</v>
      </c>
      <c r="M31" s="267">
        <v>1993</v>
      </c>
      <c r="N31" s="319">
        <v>1.444</v>
      </c>
      <c r="P31" s="267">
        <v>1992</v>
      </c>
      <c r="Q31" s="317">
        <v>1.4670000000000001</v>
      </c>
      <c r="S31" s="267">
        <v>1991</v>
      </c>
      <c r="T31" s="317">
        <v>1.498</v>
      </c>
    </row>
    <row r="32" spans="1:20" x14ac:dyDescent="0.35">
      <c r="A32" s="280">
        <v>1996</v>
      </c>
      <c r="B32" s="317">
        <v>1.5449999999999999</v>
      </c>
      <c r="C32" s="318"/>
      <c r="D32" s="267">
        <v>1995</v>
      </c>
      <c r="E32" s="317">
        <v>1.452</v>
      </c>
      <c r="F32" s="316"/>
      <c r="G32" s="267">
        <v>1994</v>
      </c>
      <c r="H32" s="319">
        <v>1.4339999999999999</v>
      </c>
      <c r="J32" s="267">
        <v>1993</v>
      </c>
      <c r="K32" s="319">
        <v>1.4650000000000001</v>
      </c>
      <c r="M32" s="267">
        <v>1992</v>
      </c>
      <c r="N32" s="319">
        <v>1.5089999999999999</v>
      </c>
      <c r="P32" s="267">
        <v>1991</v>
      </c>
      <c r="Q32" s="317">
        <v>1.524</v>
      </c>
      <c r="S32" s="268">
        <v>1990</v>
      </c>
      <c r="T32" s="317">
        <v>1.5549999999999999</v>
      </c>
    </row>
    <row r="33" spans="1:20" x14ac:dyDescent="0.35">
      <c r="A33" s="280">
        <v>1995</v>
      </c>
      <c r="B33" s="317">
        <v>1.5660000000000001</v>
      </c>
      <c r="C33" s="318"/>
      <c r="D33" s="267">
        <v>1994</v>
      </c>
      <c r="E33" s="317">
        <v>1.4750000000000001</v>
      </c>
      <c r="F33" s="316"/>
      <c r="G33" s="267">
        <v>1993</v>
      </c>
      <c r="H33" s="319">
        <v>1.4710000000000001</v>
      </c>
      <c r="J33" s="267">
        <v>1992</v>
      </c>
      <c r="K33" s="319">
        <v>1.5309999999999999</v>
      </c>
      <c r="M33" s="267">
        <v>1991</v>
      </c>
      <c r="N33" s="319">
        <v>1.585</v>
      </c>
      <c r="P33" s="268">
        <v>1990</v>
      </c>
      <c r="Q33" s="317">
        <v>1.5820000000000001</v>
      </c>
      <c r="S33" s="268">
        <v>1989</v>
      </c>
      <c r="T33" s="317">
        <v>1.595</v>
      </c>
    </row>
    <row r="34" spans="1:20" x14ac:dyDescent="0.35">
      <c r="A34" s="280">
        <v>1994</v>
      </c>
      <c r="B34" s="317">
        <v>1.591</v>
      </c>
      <c r="C34" s="318"/>
      <c r="D34" s="267">
        <v>1993</v>
      </c>
      <c r="E34" s="317">
        <v>1.5149999999999999</v>
      </c>
      <c r="F34" s="316"/>
      <c r="G34" s="267">
        <v>1992</v>
      </c>
      <c r="H34" s="319">
        <v>1.538</v>
      </c>
      <c r="J34" s="267">
        <v>1991</v>
      </c>
      <c r="K34" s="319">
        <v>1.6080000000000001</v>
      </c>
      <c r="M34" s="268">
        <v>1990</v>
      </c>
      <c r="N34" s="319">
        <v>1.61</v>
      </c>
      <c r="P34" s="268">
        <v>1989</v>
      </c>
      <c r="Q34" s="317">
        <v>1.623</v>
      </c>
      <c r="S34" s="268">
        <v>1988</v>
      </c>
      <c r="T34" s="317">
        <v>1.641</v>
      </c>
    </row>
    <row r="35" spans="1:20" x14ac:dyDescent="0.35">
      <c r="A35" s="280">
        <v>1993</v>
      </c>
      <c r="B35" s="317">
        <v>1.6339999999999999</v>
      </c>
      <c r="C35" s="318"/>
      <c r="D35" s="267">
        <v>1992</v>
      </c>
      <c r="E35" s="317">
        <v>1.57</v>
      </c>
      <c r="F35" s="316"/>
      <c r="G35" s="267">
        <v>1991</v>
      </c>
      <c r="H35" s="319">
        <v>1.615</v>
      </c>
      <c r="J35" s="268">
        <v>1990</v>
      </c>
      <c r="K35" s="319">
        <v>1.633</v>
      </c>
      <c r="M35" s="268">
        <v>1989</v>
      </c>
      <c r="N35" s="319">
        <v>1.6519999999999999</v>
      </c>
      <c r="P35" s="268">
        <v>1988</v>
      </c>
      <c r="Q35" s="317">
        <v>1.669</v>
      </c>
      <c r="S35" s="268">
        <v>1987</v>
      </c>
      <c r="T35" s="317">
        <v>1.661</v>
      </c>
    </row>
    <row r="36" spans="1:20" x14ac:dyDescent="0.35">
      <c r="A36" s="280">
        <v>1992</v>
      </c>
      <c r="B36" s="317">
        <v>1.6930000000000001</v>
      </c>
      <c r="C36" s="318"/>
      <c r="D36" s="267">
        <v>1991</v>
      </c>
      <c r="E36" s="317">
        <v>1.631</v>
      </c>
      <c r="F36" s="316"/>
      <c r="G36" s="268">
        <v>1990</v>
      </c>
      <c r="H36" s="319">
        <v>1.641</v>
      </c>
      <c r="J36" s="268">
        <v>1989</v>
      </c>
      <c r="K36" s="319">
        <v>1.6759999999999999</v>
      </c>
      <c r="M36" s="268">
        <v>1988</v>
      </c>
      <c r="N36" s="319">
        <v>1.6990000000000001</v>
      </c>
      <c r="P36" s="268">
        <v>1987</v>
      </c>
      <c r="Q36" s="317">
        <v>1.69</v>
      </c>
      <c r="S36" s="268">
        <v>1986</v>
      </c>
      <c r="T36" s="317">
        <v>1.665</v>
      </c>
    </row>
    <row r="37" spans="1:20" x14ac:dyDescent="0.35">
      <c r="A37" s="280">
        <v>1991</v>
      </c>
      <c r="B37" s="317">
        <v>1.7589999999999999</v>
      </c>
      <c r="C37" s="318"/>
      <c r="D37" s="268">
        <v>1990</v>
      </c>
      <c r="E37" s="317">
        <v>1.6919999999999999</v>
      </c>
      <c r="F37" s="316"/>
      <c r="G37" s="268">
        <v>1989</v>
      </c>
      <c r="H37" s="319">
        <v>1.6839999999999999</v>
      </c>
      <c r="J37" s="268">
        <v>1988</v>
      </c>
      <c r="K37" s="319">
        <v>1.724</v>
      </c>
      <c r="M37" s="268">
        <v>1987</v>
      </c>
      <c r="N37" s="319">
        <v>1.72</v>
      </c>
      <c r="P37" s="268">
        <v>1986</v>
      </c>
      <c r="Q37" s="317">
        <v>1.694</v>
      </c>
      <c r="S37" s="268">
        <v>1985</v>
      </c>
      <c r="T37" s="317">
        <v>1.6619999999999999</v>
      </c>
    </row>
    <row r="38" spans="1:20" x14ac:dyDescent="0.35">
      <c r="A38" s="280">
        <v>1990</v>
      </c>
      <c r="B38" s="317">
        <v>1.825</v>
      </c>
      <c r="C38" s="318"/>
      <c r="D38" s="268">
        <v>1989</v>
      </c>
      <c r="E38" s="317">
        <v>1.7370000000000001</v>
      </c>
      <c r="F38" s="316"/>
      <c r="G38" s="268">
        <v>1988</v>
      </c>
      <c r="H38" s="319">
        <v>1.732</v>
      </c>
      <c r="J38" s="268">
        <v>1987</v>
      </c>
      <c r="K38" s="319">
        <v>1.7450000000000001</v>
      </c>
      <c r="M38" s="268">
        <v>1986</v>
      </c>
      <c r="N38" s="319">
        <v>1.724</v>
      </c>
      <c r="P38" s="268">
        <v>1985</v>
      </c>
      <c r="Q38" s="317">
        <v>1.6910000000000001</v>
      </c>
      <c r="S38" s="268">
        <v>1984</v>
      </c>
      <c r="T38" s="317">
        <v>1.696</v>
      </c>
    </row>
    <row r="39" spans="1:20" x14ac:dyDescent="0.35">
      <c r="A39" s="280">
        <v>1989</v>
      </c>
      <c r="B39" s="317">
        <v>1.873</v>
      </c>
      <c r="C39" s="318"/>
      <c r="D39" s="268">
        <v>1988</v>
      </c>
      <c r="E39" s="317">
        <v>1.786</v>
      </c>
      <c r="F39" s="316"/>
      <c r="G39" s="268">
        <v>1987</v>
      </c>
      <c r="H39" s="319">
        <v>1.7529999999999999</v>
      </c>
      <c r="J39" s="268">
        <v>1986</v>
      </c>
      <c r="K39" s="319">
        <v>1.7490000000000001</v>
      </c>
      <c r="M39" s="268">
        <v>1985</v>
      </c>
      <c r="N39" s="319">
        <v>1.7210000000000001</v>
      </c>
      <c r="P39" s="268">
        <v>1984</v>
      </c>
      <c r="Q39" s="317">
        <v>1.726</v>
      </c>
      <c r="S39" s="268">
        <v>1983</v>
      </c>
      <c r="T39" s="317">
        <v>1.738</v>
      </c>
    </row>
    <row r="40" spans="1:20" x14ac:dyDescent="0.35">
      <c r="A40" s="280">
        <v>1988</v>
      </c>
      <c r="B40" s="317">
        <v>1.9259999999999999</v>
      </c>
      <c r="C40" s="318"/>
      <c r="D40" s="268">
        <v>1987</v>
      </c>
      <c r="E40" s="317">
        <v>1.8080000000000001</v>
      </c>
      <c r="F40" s="316"/>
      <c r="G40" s="268">
        <v>1986</v>
      </c>
      <c r="H40" s="319">
        <v>1.7569999999999999</v>
      </c>
      <c r="J40" s="268">
        <v>1985</v>
      </c>
      <c r="K40" s="319">
        <v>1.746</v>
      </c>
      <c r="M40" s="268">
        <v>1984</v>
      </c>
      <c r="N40" s="319">
        <v>1.7569999999999999</v>
      </c>
      <c r="P40" s="268">
        <v>1983</v>
      </c>
      <c r="Q40" s="317">
        <v>1.768</v>
      </c>
      <c r="S40" s="268">
        <v>1982</v>
      </c>
      <c r="T40" s="317">
        <v>1.7949999999999999</v>
      </c>
    </row>
    <row r="41" spans="1:20" x14ac:dyDescent="0.35">
      <c r="A41" s="280">
        <v>1987</v>
      </c>
      <c r="B41" s="317">
        <v>1.95</v>
      </c>
      <c r="C41" s="318"/>
      <c r="D41" s="268">
        <v>1986</v>
      </c>
      <c r="E41" s="317">
        <v>1.8120000000000001</v>
      </c>
      <c r="F41" s="316"/>
      <c r="G41" s="268">
        <v>1985</v>
      </c>
      <c r="H41" s="319">
        <v>1.754</v>
      </c>
      <c r="J41" s="268">
        <v>1984</v>
      </c>
      <c r="K41" s="319">
        <v>1.782</v>
      </c>
      <c r="M41" s="268">
        <v>1983</v>
      </c>
      <c r="N41" s="319">
        <v>1.8</v>
      </c>
      <c r="P41" s="268">
        <v>1982</v>
      </c>
      <c r="Q41" s="317">
        <v>1.8260000000000001</v>
      </c>
      <c r="S41" s="268">
        <v>1981</v>
      </c>
      <c r="T41" s="317">
        <v>1.8879999999999999</v>
      </c>
    </row>
    <row r="42" spans="1:20" x14ac:dyDescent="0.35">
      <c r="A42" s="280">
        <v>1986</v>
      </c>
      <c r="B42" s="317">
        <v>1.954</v>
      </c>
      <c r="C42" s="318"/>
      <c r="D42" s="268">
        <v>1985</v>
      </c>
      <c r="E42" s="317">
        <v>1.8089999999999999</v>
      </c>
      <c r="F42" s="316"/>
      <c r="G42" s="268">
        <v>1984</v>
      </c>
      <c r="H42" s="319">
        <v>1.79</v>
      </c>
      <c r="J42" s="268">
        <v>1983</v>
      </c>
      <c r="K42" s="319">
        <v>1.8260000000000001</v>
      </c>
      <c r="M42" s="268">
        <v>1982</v>
      </c>
      <c r="N42" s="319">
        <v>1.859</v>
      </c>
      <c r="P42" s="268">
        <v>1981</v>
      </c>
      <c r="Q42" s="317">
        <v>1.921</v>
      </c>
      <c r="S42" s="268">
        <v>1980</v>
      </c>
      <c r="T42" s="317">
        <v>2.008</v>
      </c>
    </row>
    <row r="43" spans="1:20" x14ac:dyDescent="0.35">
      <c r="A43" s="280">
        <v>1985</v>
      </c>
      <c r="B43" s="317">
        <v>1.9510000000000001</v>
      </c>
      <c r="C43" s="318"/>
      <c r="D43" s="268">
        <v>1984</v>
      </c>
      <c r="E43" s="317">
        <v>1.847</v>
      </c>
      <c r="F43" s="316"/>
      <c r="G43" s="268">
        <v>1983</v>
      </c>
      <c r="H43" s="319">
        <v>1.8340000000000001</v>
      </c>
      <c r="J43" s="268">
        <v>1982</v>
      </c>
      <c r="K43" s="319">
        <v>1.8859999999999999</v>
      </c>
      <c r="M43" s="268">
        <v>1981</v>
      </c>
      <c r="N43" s="319">
        <v>1.956</v>
      </c>
      <c r="P43" s="268">
        <v>1980</v>
      </c>
      <c r="Q43" s="317">
        <v>2.0430000000000001</v>
      </c>
      <c r="S43" s="268">
        <v>1979</v>
      </c>
      <c r="T43" s="317">
        <v>2.117</v>
      </c>
    </row>
    <row r="44" spans="1:20" x14ac:dyDescent="0.35">
      <c r="A44" s="280">
        <v>1984</v>
      </c>
      <c r="B44" s="317">
        <v>1.992</v>
      </c>
      <c r="C44" s="318"/>
      <c r="D44" s="268">
        <v>1983</v>
      </c>
      <c r="E44" s="317">
        <v>1.8919999999999999</v>
      </c>
      <c r="F44" s="316"/>
      <c r="G44" s="268">
        <v>1982</v>
      </c>
      <c r="H44" s="319">
        <v>1.8939999999999999</v>
      </c>
      <c r="J44" s="268">
        <v>1981</v>
      </c>
      <c r="K44" s="319">
        <v>1.984</v>
      </c>
      <c r="M44" s="268">
        <v>1980</v>
      </c>
      <c r="N44" s="319">
        <v>2.08</v>
      </c>
      <c r="P44" s="268">
        <v>1979</v>
      </c>
      <c r="Q44" s="317">
        <v>2.1539999999999999</v>
      </c>
      <c r="S44" s="268">
        <v>1978</v>
      </c>
      <c r="T44" s="317">
        <v>2.2040000000000002</v>
      </c>
    </row>
    <row r="45" spans="1:20" x14ac:dyDescent="0.35">
      <c r="A45" s="280">
        <v>1983</v>
      </c>
      <c r="B45" s="317">
        <v>2.0409999999999999</v>
      </c>
      <c r="C45" s="318"/>
      <c r="D45" s="268">
        <v>1982</v>
      </c>
      <c r="E45" s="317">
        <v>1.954</v>
      </c>
      <c r="F45" s="316"/>
      <c r="G45" s="268">
        <v>1981</v>
      </c>
      <c r="H45" s="319">
        <v>1.9930000000000001</v>
      </c>
      <c r="J45" s="268">
        <v>1980</v>
      </c>
      <c r="K45" s="319">
        <v>2.11</v>
      </c>
      <c r="M45" s="268">
        <v>1979</v>
      </c>
      <c r="N45" s="319">
        <v>2.1930000000000001</v>
      </c>
      <c r="P45" s="268">
        <v>1978</v>
      </c>
      <c r="Q45" s="317">
        <v>2.2429999999999999</v>
      </c>
      <c r="S45" s="268">
        <v>1977</v>
      </c>
      <c r="T45" s="317">
        <v>2.2639999999999998</v>
      </c>
    </row>
    <row r="46" spans="1:20" x14ac:dyDescent="0.35">
      <c r="A46" s="280">
        <v>1982</v>
      </c>
      <c r="B46" s="317">
        <v>2.1070000000000002</v>
      </c>
      <c r="C46" s="318"/>
      <c r="D46" s="268">
        <v>1981</v>
      </c>
      <c r="E46" s="317">
        <v>2.056</v>
      </c>
      <c r="F46" s="316"/>
      <c r="G46" s="268">
        <v>1980</v>
      </c>
      <c r="H46" s="319">
        <v>2.12</v>
      </c>
      <c r="J46" s="268">
        <v>1979</v>
      </c>
      <c r="K46" s="319">
        <v>2.2240000000000002</v>
      </c>
      <c r="M46" s="268">
        <v>1978</v>
      </c>
      <c r="N46" s="319">
        <v>2.2829999999999999</v>
      </c>
      <c r="P46" s="268">
        <v>1977</v>
      </c>
      <c r="Q46" s="317">
        <v>2.3029999999999999</v>
      </c>
      <c r="S46" s="268">
        <v>1976</v>
      </c>
      <c r="T46" s="317">
        <v>2.347</v>
      </c>
    </row>
    <row r="47" spans="1:20" x14ac:dyDescent="0.35">
      <c r="A47" s="280">
        <v>1981</v>
      </c>
      <c r="B47" s="317">
        <v>2.2170000000000001</v>
      </c>
      <c r="C47" s="318"/>
      <c r="D47" s="268">
        <v>1980</v>
      </c>
      <c r="E47" s="317">
        <v>2.1859999999999999</v>
      </c>
      <c r="F47" s="316"/>
      <c r="G47" s="268">
        <v>1979</v>
      </c>
      <c r="H47" s="319">
        <v>2.234</v>
      </c>
      <c r="J47" s="268">
        <v>1978</v>
      </c>
      <c r="K47" s="319">
        <v>2.3159999999999998</v>
      </c>
      <c r="M47" s="268">
        <v>1977</v>
      </c>
      <c r="N47" s="319">
        <v>2.3439999999999999</v>
      </c>
      <c r="P47" s="268">
        <v>1976</v>
      </c>
      <c r="Q47" s="317">
        <v>2.3879999999999999</v>
      </c>
      <c r="S47" s="268">
        <v>1975</v>
      </c>
      <c r="T47" s="317">
        <v>2.4470000000000001</v>
      </c>
    </row>
    <row r="48" spans="1:20" x14ac:dyDescent="0.35">
      <c r="A48" s="280">
        <v>1980</v>
      </c>
      <c r="B48" s="317">
        <v>2.3580000000000001</v>
      </c>
      <c r="C48" s="318"/>
      <c r="D48" s="268">
        <v>1979</v>
      </c>
      <c r="E48" s="317">
        <v>2.3050000000000002</v>
      </c>
      <c r="F48" s="316"/>
      <c r="G48" s="268">
        <v>1978</v>
      </c>
      <c r="H48" s="319">
        <v>2.3260000000000001</v>
      </c>
      <c r="J48" s="268">
        <v>1977</v>
      </c>
      <c r="K48" s="319">
        <v>2.3780000000000001</v>
      </c>
      <c r="M48" s="268">
        <v>1976</v>
      </c>
      <c r="N48" s="319">
        <v>2.431</v>
      </c>
      <c r="P48" s="268">
        <v>1975</v>
      </c>
      <c r="Q48" s="317">
        <v>2.4900000000000002</v>
      </c>
      <c r="S48" s="268">
        <v>1974</v>
      </c>
      <c r="T48" s="317">
        <v>2.5950000000000002</v>
      </c>
    </row>
    <row r="49" spans="1:20" x14ac:dyDescent="0.35">
      <c r="A49" s="280">
        <v>1979</v>
      </c>
      <c r="B49" s="317">
        <v>2.4860000000000002</v>
      </c>
      <c r="C49" s="318"/>
      <c r="D49" s="268">
        <v>1978</v>
      </c>
      <c r="E49" s="317">
        <v>2.4</v>
      </c>
      <c r="F49" s="316"/>
      <c r="G49" s="268">
        <v>1977</v>
      </c>
      <c r="H49" s="319">
        <v>2.3889999999999998</v>
      </c>
      <c r="J49" s="268">
        <v>1976</v>
      </c>
      <c r="K49" s="319">
        <v>2.4660000000000002</v>
      </c>
      <c r="M49" s="268">
        <v>1975</v>
      </c>
      <c r="N49" s="319">
        <v>2.5339999999999998</v>
      </c>
      <c r="P49" s="268">
        <v>1974</v>
      </c>
      <c r="Q49" s="317">
        <v>2.64</v>
      </c>
      <c r="S49" s="268">
        <v>1973</v>
      </c>
      <c r="T49" s="317">
        <v>2.7719999999999998</v>
      </c>
    </row>
    <row r="50" spans="1:20" x14ac:dyDescent="0.35">
      <c r="A50" s="280">
        <v>1978</v>
      </c>
      <c r="B50" s="317">
        <v>2.5880000000000001</v>
      </c>
      <c r="C50" s="318"/>
      <c r="D50" s="268">
        <v>1977</v>
      </c>
      <c r="E50" s="317">
        <v>2.464</v>
      </c>
      <c r="F50" s="316"/>
      <c r="G50" s="268">
        <v>1976</v>
      </c>
      <c r="H50" s="319">
        <v>2.4769999999999999</v>
      </c>
      <c r="J50" s="268">
        <v>1975</v>
      </c>
      <c r="K50" s="319">
        <v>2.5710000000000002</v>
      </c>
      <c r="M50" s="268">
        <v>1974</v>
      </c>
      <c r="N50" s="319">
        <v>2.6869999999999998</v>
      </c>
      <c r="P50" s="268">
        <v>1973</v>
      </c>
      <c r="Q50" s="317">
        <v>2.82</v>
      </c>
      <c r="S50" s="268">
        <v>1972</v>
      </c>
      <c r="T50" s="317">
        <v>2.97</v>
      </c>
    </row>
    <row r="51" spans="1:20" x14ac:dyDescent="0.35">
      <c r="A51" s="280">
        <v>1977</v>
      </c>
      <c r="B51" s="317">
        <v>2.6579999999999999</v>
      </c>
      <c r="C51" s="318"/>
      <c r="D51" s="268">
        <v>1976</v>
      </c>
      <c r="E51" s="317">
        <v>2.5550000000000002</v>
      </c>
      <c r="F51" s="316"/>
      <c r="G51" s="268">
        <v>1975</v>
      </c>
      <c r="H51" s="319">
        <v>2.5830000000000002</v>
      </c>
      <c r="J51" s="268">
        <v>1974</v>
      </c>
      <c r="K51" s="319">
        <v>2.726</v>
      </c>
      <c r="M51" s="268">
        <v>1973</v>
      </c>
      <c r="N51" s="319">
        <v>2.871</v>
      </c>
      <c r="P51" s="268">
        <v>1972</v>
      </c>
      <c r="Q51" s="317">
        <v>3.0219999999999998</v>
      </c>
      <c r="S51" s="268">
        <v>1971</v>
      </c>
      <c r="T51" s="317">
        <v>3.1309999999999998</v>
      </c>
    </row>
    <row r="52" spans="1:20" x14ac:dyDescent="0.35">
      <c r="A52" s="280">
        <v>1976</v>
      </c>
      <c r="B52" s="317">
        <v>2.7559999999999998</v>
      </c>
      <c r="C52" s="318"/>
      <c r="D52" s="268">
        <v>1975</v>
      </c>
      <c r="E52" s="317">
        <v>2.6640000000000001</v>
      </c>
      <c r="F52" s="316"/>
      <c r="G52" s="268">
        <v>1974</v>
      </c>
      <c r="H52" s="319">
        <v>2.7389999999999999</v>
      </c>
      <c r="J52" s="268">
        <v>1973</v>
      </c>
      <c r="K52" s="319">
        <v>2.9119999999999999</v>
      </c>
      <c r="M52" s="268">
        <v>1972</v>
      </c>
      <c r="N52" s="319">
        <v>3.0760000000000001</v>
      </c>
      <c r="P52" s="268">
        <v>1971</v>
      </c>
      <c r="Q52" s="317">
        <v>3.1850000000000001</v>
      </c>
      <c r="S52" s="268">
        <v>1970</v>
      </c>
      <c r="T52" s="317">
        <v>3.2930000000000001</v>
      </c>
    </row>
    <row r="53" spans="1:20" x14ac:dyDescent="0.35">
      <c r="A53" s="280">
        <v>1975</v>
      </c>
      <c r="B53" s="317">
        <v>2.8730000000000002</v>
      </c>
      <c r="C53" s="318"/>
      <c r="D53" s="268">
        <v>1974</v>
      </c>
      <c r="E53" s="317">
        <v>2.8250000000000002</v>
      </c>
      <c r="F53" s="316"/>
      <c r="G53" s="268">
        <v>1973</v>
      </c>
      <c r="H53" s="319">
        <v>2.9249999999999998</v>
      </c>
      <c r="J53" s="268">
        <v>1972</v>
      </c>
      <c r="K53" s="319">
        <v>3.121</v>
      </c>
      <c r="M53" s="268">
        <v>1971</v>
      </c>
      <c r="N53" s="319">
        <v>3.242</v>
      </c>
      <c r="P53" s="268">
        <v>1970</v>
      </c>
      <c r="Q53" s="317">
        <v>3.35</v>
      </c>
      <c r="S53" s="320">
        <v>1969</v>
      </c>
      <c r="T53" s="317">
        <v>3.41</v>
      </c>
    </row>
    <row r="54" spans="1:20" x14ac:dyDescent="0.35">
      <c r="A54" s="280">
        <v>1974</v>
      </c>
      <c r="B54" s="317">
        <v>3.0470000000000002</v>
      </c>
      <c r="C54" s="318"/>
      <c r="D54" s="268">
        <v>1973</v>
      </c>
      <c r="E54" s="317">
        <v>3.0179999999999998</v>
      </c>
      <c r="F54" s="316"/>
      <c r="G54" s="268">
        <v>1972</v>
      </c>
      <c r="H54" s="319">
        <v>3.1349999999999998</v>
      </c>
      <c r="J54" s="268">
        <v>1971</v>
      </c>
      <c r="K54" s="319">
        <v>3.2890000000000001</v>
      </c>
      <c r="M54" s="268">
        <v>1970</v>
      </c>
      <c r="N54" s="319">
        <v>3.41</v>
      </c>
      <c r="P54" s="320">
        <v>1969</v>
      </c>
      <c r="Q54" s="317">
        <v>3.47</v>
      </c>
      <c r="S54" s="320">
        <v>1968</v>
      </c>
      <c r="T54" s="317">
        <v>3.472</v>
      </c>
    </row>
    <row r="55" spans="1:20" x14ac:dyDescent="0.35">
      <c r="A55" s="280">
        <v>1973</v>
      </c>
      <c r="B55" s="317">
        <v>3.254</v>
      </c>
      <c r="C55" s="318"/>
      <c r="D55" s="268">
        <v>1972</v>
      </c>
      <c r="E55" s="317">
        <v>3.234</v>
      </c>
      <c r="F55" s="316"/>
      <c r="G55" s="268">
        <v>1971</v>
      </c>
      <c r="H55" s="319">
        <v>3.3039999999999998</v>
      </c>
      <c r="J55" s="268">
        <v>1970</v>
      </c>
      <c r="K55" s="319">
        <v>3.4590000000000001</v>
      </c>
      <c r="M55" s="320">
        <v>1969</v>
      </c>
      <c r="N55" s="319">
        <v>3.532</v>
      </c>
      <c r="P55" s="320">
        <v>1968</v>
      </c>
      <c r="Q55" s="317">
        <v>3.5329999999999999</v>
      </c>
      <c r="S55" s="320">
        <v>1967</v>
      </c>
      <c r="T55" s="317">
        <v>3.528</v>
      </c>
    </row>
    <row r="56" spans="1:20" x14ac:dyDescent="0.35">
      <c r="A56" s="280">
        <v>1972</v>
      </c>
      <c r="B56" s="317">
        <v>3.4870000000000001</v>
      </c>
      <c r="C56" s="318"/>
      <c r="D56" s="268">
        <v>1971</v>
      </c>
      <c r="E56" s="317">
        <v>3.4079999999999999</v>
      </c>
      <c r="F56" s="316"/>
      <c r="G56" s="268">
        <v>1970</v>
      </c>
      <c r="H56" s="319">
        <v>3.4750000000000001</v>
      </c>
      <c r="J56" s="320">
        <v>1969</v>
      </c>
      <c r="K56" s="319">
        <v>3.5830000000000002</v>
      </c>
      <c r="M56" s="320">
        <v>1968</v>
      </c>
      <c r="N56" s="319">
        <v>3.5960000000000001</v>
      </c>
      <c r="P56" s="320">
        <v>1967</v>
      </c>
      <c r="Q56" s="317">
        <v>3.589</v>
      </c>
      <c r="S56" s="320">
        <v>1966</v>
      </c>
      <c r="T56" s="317">
        <v>3.5950000000000002</v>
      </c>
    </row>
    <row r="57" spans="1:20" x14ac:dyDescent="0.35">
      <c r="A57" s="280">
        <v>1971</v>
      </c>
      <c r="B57" s="269">
        <v>3.6760000000000002</v>
      </c>
      <c r="C57" s="307"/>
      <c r="D57" s="268">
        <v>1970</v>
      </c>
      <c r="E57" s="317">
        <v>3.5060000000000002</v>
      </c>
      <c r="F57" s="308"/>
      <c r="J57" s="320">
        <v>1968</v>
      </c>
      <c r="K57" s="319">
        <v>3.6480000000000001</v>
      </c>
      <c r="M57" s="320">
        <v>1967</v>
      </c>
      <c r="N57" s="319">
        <v>3.653</v>
      </c>
      <c r="P57" s="320">
        <v>1966</v>
      </c>
      <c r="Q57" s="317">
        <v>3.657</v>
      </c>
      <c r="S57" s="320">
        <v>1965</v>
      </c>
      <c r="T57" s="317">
        <v>3.7149999999999999</v>
      </c>
    </row>
    <row r="58" spans="1:20" x14ac:dyDescent="0.35">
      <c r="B58" s="185"/>
      <c r="C58" s="185"/>
      <c r="D58" s="185"/>
      <c r="E58" s="184"/>
      <c r="F58" s="308"/>
      <c r="P58" s="320">
        <v>1965</v>
      </c>
      <c r="Q58" s="317">
        <v>3.78</v>
      </c>
    </row>
  </sheetData>
  <mergeCells count="8">
    <mergeCell ref="A2:T2"/>
    <mergeCell ref="M4:N4"/>
    <mergeCell ref="P4:Q4"/>
    <mergeCell ref="S4:T4"/>
    <mergeCell ref="A4:B4"/>
    <mergeCell ref="D4:E4"/>
    <mergeCell ref="G4:H4"/>
    <mergeCell ref="J4:K4"/>
  </mergeCells>
  <pageMargins left="0.59055118110236227" right="0.59055118110236227" top="0.19685039370078741" bottom="0.19685039370078741" header="0.51181102362204722" footer="0.51181102362204722"/>
  <pageSetup paperSize="9" scale="90"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12"/>
  <sheetViews>
    <sheetView zoomScaleNormal="100" workbookViewId="0">
      <selection activeCell="H12" sqref="H12"/>
    </sheetView>
  </sheetViews>
  <sheetFormatPr baseColWidth="10" defaultColWidth="11.54296875" defaultRowHeight="14" x14ac:dyDescent="0.3"/>
  <cols>
    <col min="1" max="1" width="8.36328125" style="42" customWidth="1"/>
    <col min="2" max="2" width="51" style="42" customWidth="1"/>
    <col min="3" max="3" width="20.08984375" style="42" customWidth="1"/>
    <col min="4" max="4" width="22" style="42" bestFit="1" customWidth="1"/>
    <col min="5" max="5" width="18.08984375" style="42" bestFit="1" customWidth="1"/>
    <col min="6" max="7" width="20.453125" style="42" customWidth="1"/>
    <col min="8" max="16384" width="11.54296875" style="42"/>
  </cols>
  <sheetData>
    <row r="1" spans="1:7" s="44" customFormat="1" x14ac:dyDescent="0.3">
      <c r="A1" s="151"/>
      <c r="B1" s="151"/>
      <c r="C1" s="151"/>
      <c r="D1" s="151"/>
      <c r="E1" s="151"/>
      <c r="F1" s="151"/>
      <c r="G1" s="151"/>
    </row>
    <row r="2" spans="1:7" s="44" customFormat="1" ht="60.75" customHeight="1" x14ac:dyDescent="0.3">
      <c r="A2" s="373" t="s">
        <v>127</v>
      </c>
      <c r="B2" s="373"/>
      <c r="C2" s="373"/>
      <c r="D2" s="373"/>
      <c r="E2" s="373"/>
      <c r="F2" s="373"/>
      <c r="G2" s="373"/>
    </row>
    <row r="3" spans="1:7" s="44" customFormat="1" x14ac:dyDescent="0.3">
      <c r="A3" s="151"/>
      <c r="B3" s="151"/>
      <c r="C3" s="151"/>
      <c r="D3" s="151"/>
      <c r="E3" s="151"/>
      <c r="F3" s="151"/>
      <c r="G3" s="151"/>
    </row>
    <row r="4" spans="1:7" ht="20.149999999999999" customHeight="1" x14ac:dyDescent="0.3">
      <c r="A4" s="258" t="s">
        <v>0</v>
      </c>
      <c r="B4" s="259" t="s">
        <v>8</v>
      </c>
      <c r="C4" s="259" t="s">
        <v>23</v>
      </c>
      <c r="D4" s="259" t="s">
        <v>120</v>
      </c>
      <c r="E4" s="260" t="s">
        <v>24</v>
      </c>
      <c r="F4" s="255" t="s">
        <v>111</v>
      </c>
      <c r="G4" s="255" t="s">
        <v>112</v>
      </c>
    </row>
    <row r="5" spans="1:7" ht="20.149999999999999" customHeight="1" x14ac:dyDescent="0.3">
      <c r="A5" s="242">
        <v>1</v>
      </c>
      <c r="B5" s="45"/>
      <c r="C5" s="46"/>
      <c r="D5" s="213" t="s">
        <v>15</v>
      </c>
      <c r="E5" s="243">
        <f t="shared" ref="E5:E11" si="0">IF(D5="jährlich",C5*1,IF(D5="halbjährlich",C5*2,IF(D5="quartalsweise",C5*4,IF(D5="monatlich",C5*12,IF(D5="Bitte hier auswählen",0)))))</f>
        <v>0</v>
      </c>
      <c r="F5" s="46"/>
      <c r="G5" s="46"/>
    </row>
    <row r="6" spans="1:7" ht="20.149999999999999" customHeight="1" x14ac:dyDescent="0.3">
      <c r="A6" s="242">
        <v>2</v>
      </c>
      <c r="B6" s="47"/>
      <c r="C6" s="46"/>
      <c r="D6" s="213" t="s">
        <v>15</v>
      </c>
      <c r="E6" s="243">
        <f t="shared" si="0"/>
        <v>0</v>
      </c>
      <c r="F6" s="46"/>
      <c r="G6" s="46"/>
    </row>
    <row r="7" spans="1:7" ht="20.149999999999999" customHeight="1" x14ac:dyDescent="0.3">
      <c r="A7" s="242">
        <v>3</v>
      </c>
      <c r="B7" s="47"/>
      <c r="C7" s="46"/>
      <c r="D7" s="213" t="s">
        <v>15</v>
      </c>
      <c r="E7" s="243">
        <f t="shared" si="0"/>
        <v>0</v>
      </c>
      <c r="F7" s="46"/>
      <c r="G7" s="46"/>
    </row>
    <row r="8" spans="1:7" ht="20.149999999999999" customHeight="1" x14ac:dyDescent="0.3">
      <c r="A8" s="242">
        <v>4</v>
      </c>
      <c r="B8" s="45"/>
      <c r="C8" s="46"/>
      <c r="D8" s="213" t="s">
        <v>15</v>
      </c>
      <c r="E8" s="243">
        <f t="shared" si="0"/>
        <v>0</v>
      </c>
      <c r="F8" s="46"/>
      <c r="G8" s="46"/>
    </row>
    <row r="9" spans="1:7" ht="20.149999999999999" customHeight="1" x14ac:dyDescent="0.3">
      <c r="A9" s="242">
        <v>5</v>
      </c>
      <c r="B9" s="47"/>
      <c r="C9" s="46"/>
      <c r="D9" s="213" t="s">
        <v>15</v>
      </c>
      <c r="E9" s="243">
        <f t="shared" si="0"/>
        <v>0</v>
      </c>
      <c r="F9" s="46"/>
      <c r="G9" s="46"/>
    </row>
    <row r="10" spans="1:7" ht="20.149999999999999" customHeight="1" x14ac:dyDescent="0.3">
      <c r="A10" s="242">
        <v>6</v>
      </c>
      <c r="B10" s="47"/>
      <c r="C10" s="46"/>
      <c r="D10" s="213" t="s">
        <v>15</v>
      </c>
      <c r="E10" s="243">
        <f t="shared" si="0"/>
        <v>0</v>
      </c>
      <c r="F10" s="46"/>
      <c r="G10" s="46"/>
    </row>
    <row r="11" spans="1:7" ht="20.149999999999999" customHeight="1" x14ac:dyDescent="0.3">
      <c r="A11" s="242">
        <v>7</v>
      </c>
      <c r="B11" s="47"/>
      <c r="C11" s="46"/>
      <c r="D11" s="213" t="s">
        <v>15</v>
      </c>
      <c r="E11" s="243">
        <f t="shared" si="0"/>
        <v>0</v>
      </c>
      <c r="F11" s="46"/>
      <c r="G11" s="46"/>
    </row>
    <row r="12" spans="1:7" ht="20.149999999999999" customHeight="1" x14ac:dyDescent="0.3">
      <c r="A12" s="244" t="s">
        <v>9</v>
      </c>
      <c r="B12" s="244"/>
      <c r="C12" s="245">
        <f>SUM(C5:C11)</f>
        <v>0</v>
      </c>
      <c r="D12" s="244"/>
      <c r="E12" s="246">
        <f>SUM(E5:E11)</f>
        <v>0</v>
      </c>
      <c r="F12" s="247">
        <f>SUM(F5:F11)</f>
        <v>0</v>
      </c>
      <c r="G12" s="247">
        <f>SUM(G5:G11)</f>
        <v>0</v>
      </c>
    </row>
  </sheetData>
  <mergeCells count="1">
    <mergeCell ref="A2:G2"/>
  </mergeCells>
  <dataValidations count="1">
    <dataValidation type="list" allowBlank="1" showInputMessage="1" showErrorMessage="1" sqref="D5:D11">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scale="90" orientation="landscape" r:id="rId1"/>
  <headerFooter>
    <oddHeader>&amp;C&amp;"Arial,Fett"&amp;14&amp;A</oddHeader>
    <oddFooter>&amp;R&amp;D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H21"/>
  <sheetViews>
    <sheetView zoomScaleNormal="100" workbookViewId="0"/>
  </sheetViews>
  <sheetFormatPr baseColWidth="10" defaultColWidth="11.54296875" defaultRowHeight="14" x14ac:dyDescent="0.3"/>
  <cols>
    <col min="1" max="1" width="44.36328125" style="31" customWidth="1"/>
    <col min="2" max="3" width="25.6328125" style="31" bestFit="1" customWidth="1"/>
    <col min="4" max="4" width="26.453125" style="31" bestFit="1" customWidth="1"/>
    <col min="5" max="5" width="33" style="31" bestFit="1" customWidth="1"/>
    <col min="6" max="6" width="68.08984375" style="31" customWidth="1"/>
    <col min="7" max="7" width="11.54296875" style="31"/>
    <col min="8" max="8" width="61.08984375" style="31" customWidth="1"/>
    <col min="9" max="16384" width="11.54296875" style="31"/>
  </cols>
  <sheetData>
    <row r="2" spans="1:8" ht="59.25" customHeight="1" x14ac:dyDescent="0.3">
      <c r="A2" s="355" t="s">
        <v>75</v>
      </c>
      <c r="B2" s="355"/>
      <c r="C2" s="355"/>
      <c r="D2" s="355"/>
      <c r="E2" s="355"/>
      <c r="F2"/>
    </row>
    <row r="3" spans="1:8" s="40" customFormat="1" ht="20.25" customHeight="1" x14ac:dyDescent="0.5">
      <c r="A3" s="10"/>
      <c r="B3" s="31"/>
      <c r="C3" s="31"/>
      <c r="D3" s="31"/>
      <c r="E3" s="31"/>
      <c r="F3" s="31"/>
      <c r="G3" s="3"/>
      <c r="H3" s="3"/>
    </row>
    <row r="4" spans="1:8" ht="15.5" x14ac:dyDescent="0.35">
      <c r="A4" s="150"/>
      <c r="B4" s="270" t="s">
        <v>18</v>
      </c>
      <c r="C4" s="270" t="s">
        <v>19</v>
      </c>
      <c r="D4" s="271" t="s">
        <v>20</v>
      </c>
      <c r="E4" s="271" t="s">
        <v>21</v>
      </c>
      <c r="F4" s="3"/>
      <c r="G4" s="3"/>
    </row>
    <row r="5" spans="1:8" s="33" customFormat="1" ht="24.75" customHeight="1" x14ac:dyDescent="0.35">
      <c r="A5" s="49" t="s">
        <v>40</v>
      </c>
      <c r="B5" s="127"/>
      <c r="C5" s="127"/>
      <c r="D5" s="128"/>
      <c r="E5" s="129"/>
      <c r="F5" s="4"/>
      <c r="G5" s="4"/>
    </row>
    <row r="6" spans="1:8" x14ac:dyDescent="0.3">
      <c r="A6" s="49"/>
      <c r="B6" s="125"/>
      <c r="C6" s="125"/>
      <c r="D6" s="125"/>
      <c r="E6" s="126"/>
    </row>
    <row r="7" spans="1:8" x14ac:dyDescent="0.3">
      <c r="A7" s="49" t="s">
        <v>10</v>
      </c>
      <c r="B7" s="124"/>
      <c r="C7" s="124"/>
      <c r="D7" s="124"/>
      <c r="E7" s="124"/>
    </row>
    <row r="8" spans="1:8" x14ac:dyDescent="0.3">
      <c r="A8" s="50" t="s">
        <v>36</v>
      </c>
      <c r="B8" s="124"/>
      <c r="C8" s="124"/>
      <c r="D8" s="124"/>
      <c r="E8" s="124"/>
      <c r="F8" s="34"/>
      <c r="G8" s="34"/>
    </row>
    <row r="9" spans="1:8" x14ac:dyDescent="0.3">
      <c r="A9" s="49" t="s">
        <v>37</v>
      </c>
      <c r="B9" s="124"/>
      <c r="C9" s="124"/>
      <c r="D9" s="124"/>
      <c r="E9" s="124"/>
      <c r="F9" s="39"/>
      <c r="G9" s="39"/>
    </row>
    <row r="10" spans="1:8" x14ac:dyDescent="0.3">
      <c r="A10" s="48" t="s">
        <v>38</v>
      </c>
      <c r="B10" s="124"/>
      <c r="C10" s="124"/>
      <c r="D10" s="124"/>
      <c r="E10" s="124"/>
      <c r="F10" s="34"/>
      <c r="G10" s="34"/>
    </row>
    <row r="11" spans="1:8" x14ac:dyDescent="0.3">
      <c r="A11" s="48" t="s">
        <v>39</v>
      </c>
      <c r="B11" s="124"/>
      <c r="C11" s="124"/>
      <c r="D11" s="124"/>
      <c r="E11" s="124"/>
      <c r="F11" s="34"/>
      <c r="G11" s="34"/>
    </row>
    <row r="12" spans="1:8" x14ac:dyDescent="0.3">
      <c r="A12" s="48"/>
      <c r="B12" s="123"/>
      <c r="C12" s="130"/>
      <c r="D12" s="131"/>
      <c r="E12" s="131"/>
      <c r="F12" s="34"/>
      <c r="G12" s="34"/>
    </row>
    <row r="13" spans="1:8" ht="15.5" x14ac:dyDescent="0.35">
      <c r="A13" s="48" t="s">
        <v>41</v>
      </c>
      <c r="B13" s="135">
        <f>SUM(B7:E11)</f>
        <v>0</v>
      </c>
      <c r="C13" s="132"/>
      <c r="D13" s="133"/>
      <c r="E13" s="133"/>
      <c r="F13" s="4"/>
      <c r="G13" s="34"/>
      <c r="H13" s="34"/>
    </row>
    <row r="14" spans="1:8" ht="15.5" x14ac:dyDescent="0.35">
      <c r="A14" s="51"/>
      <c r="B14" s="52"/>
      <c r="C14" s="132"/>
      <c r="D14" s="133"/>
      <c r="E14" s="133"/>
      <c r="F14" s="4"/>
      <c r="G14" s="34"/>
      <c r="H14" s="34"/>
    </row>
    <row r="15" spans="1:8" ht="28" x14ac:dyDescent="0.35">
      <c r="A15" s="51"/>
      <c r="B15" s="240" t="s">
        <v>42</v>
      </c>
      <c r="C15" s="257" t="s">
        <v>104</v>
      </c>
      <c r="D15" s="133"/>
      <c r="E15" s="133"/>
      <c r="F15" s="4"/>
      <c r="G15" s="34"/>
      <c r="H15" s="34"/>
    </row>
    <row r="16" spans="1:8" ht="15.5" x14ac:dyDescent="0.35">
      <c r="A16" s="48" t="s">
        <v>31</v>
      </c>
      <c r="B16" s="154"/>
      <c r="C16" s="155"/>
      <c r="D16" s="133"/>
      <c r="E16" s="133"/>
      <c r="F16" s="4"/>
      <c r="G16" s="34"/>
      <c r="H16" s="34"/>
    </row>
    <row r="17" spans="1:8" x14ac:dyDescent="0.3">
      <c r="A17" s="53" t="s">
        <v>105</v>
      </c>
      <c r="B17" s="124"/>
      <c r="C17" s="124"/>
      <c r="D17" s="5"/>
      <c r="E17" s="134"/>
      <c r="F17" s="40"/>
      <c r="G17" s="40"/>
      <c r="H17" s="40"/>
    </row>
    <row r="18" spans="1:8" x14ac:dyDescent="0.3">
      <c r="A18" s="53" t="s">
        <v>106</v>
      </c>
      <c r="B18" s="124"/>
      <c r="C18" s="124"/>
      <c r="D18" s="5"/>
      <c r="E18" s="134"/>
      <c r="F18" s="40"/>
      <c r="G18" s="40"/>
      <c r="H18" s="40"/>
    </row>
    <row r="19" spans="1:8" x14ac:dyDescent="0.3">
      <c r="B19" s="136"/>
      <c r="C19" s="137"/>
      <c r="D19" s="5"/>
      <c r="E19" s="32"/>
    </row>
    <row r="20" spans="1:8" x14ac:dyDescent="0.3">
      <c r="A20" s="32"/>
      <c r="B20" s="32"/>
      <c r="C20" s="32"/>
      <c r="D20" s="32"/>
    </row>
    <row r="21" spans="1:8" x14ac:dyDescent="0.3">
      <c r="A21" s="32"/>
      <c r="B21" s="32"/>
      <c r="C21" s="32"/>
      <c r="D21" s="32"/>
    </row>
  </sheetData>
  <mergeCells count="1">
    <mergeCell ref="A2:E2"/>
  </mergeCells>
  <pageMargins left="0.31496062992125984" right="0.23622047244094491" top="0.55118110236220474" bottom="0.39370078740157483" header="0.31496062992125984" footer="0.31496062992125984"/>
  <pageSetup paperSize="9" scale="93" orientation="landscape" r:id="rId1"/>
  <headerFooter>
    <oddHeader>&amp;C&amp;"Arial,Fett"&amp;14&amp;A</oddHeader>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workbookViewId="0">
      <selection activeCell="E25" sqref="E25"/>
    </sheetView>
  </sheetViews>
  <sheetFormatPr baseColWidth="10" defaultRowHeight="14" x14ac:dyDescent="0.3"/>
  <sheetData>
    <row r="2" spans="1:1" x14ac:dyDescent="0.3">
      <c r="A2" s="1" t="s">
        <v>126</v>
      </c>
    </row>
    <row r="3" spans="1:1" x14ac:dyDescent="0.3">
      <c r="A3" s="1" t="s">
        <v>130</v>
      </c>
    </row>
    <row r="4" spans="1:1" x14ac:dyDescent="0.3">
      <c r="A4" s="1" t="s">
        <v>131</v>
      </c>
    </row>
    <row r="5" spans="1:1" x14ac:dyDescent="0.3">
      <c r="A5" s="1" t="s">
        <v>132</v>
      </c>
    </row>
    <row r="6" spans="1:1" x14ac:dyDescent="0.3">
      <c r="A6" s="1" t="s">
        <v>139</v>
      </c>
    </row>
    <row r="7" spans="1:1" x14ac:dyDescent="0.3">
      <c r="A7" s="44" t="s">
        <v>133</v>
      </c>
    </row>
    <row r="10" spans="1:1" x14ac:dyDescent="0.3">
      <c r="A10" s="1" t="s">
        <v>125</v>
      </c>
    </row>
    <row r="11" spans="1:1" x14ac:dyDescent="0.3">
      <c r="A11" s="1" t="s">
        <v>134</v>
      </c>
    </row>
    <row r="12" spans="1:1" x14ac:dyDescent="0.3">
      <c r="A12" s="1" t="s">
        <v>135</v>
      </c>
    </row>
    <row r="13" spans="1:1" x14ac:dyDescent="0.3">
      <c r="A13" s="1" t="s">
        <v>136</v>
      </c>
    </row>
    <row r="14" spans="1:1" x14ac:dyDescent="0.3">
      <c r="A14" s="1" t="s">
        <v>140</v>
      </c>
    </row>
    <row r="15" spans="1:1" x14ac:dyDescent="0.3">
      <c r="A15" s="44" t="s">
        <v>137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51"/>
  <sheetViews>
    <sheetView zoomScaleNormal="100" workbookViewId="0">
      <selection activeCell="B16" sqref="B16"/>
    </sheetView>
  </sheetViews>
  <sheetFormatPr baseColWidth="10" defaultColWidth="11.453125" defaultRowHeight="14" x14ac:dyDescent="0.3"/>
  <cols>
    <col min="1" max="1" width="28.54296875" style="43" customWidth="1"/>
    <col min="2" max="2" width="23.453125" style="43" customWidth="1"/>
    <col min="3" max="3" width="27.08984375" style="43" customWidth="1"/>
    <col min="4" max="4" width="27.36328125" style="43" customWidth="1"/>
    <col min="5" max="5" width="2.54296875" style="43" customWidth="1"/>
    <col min="6" max="16384" width="11.453125" style="43"/>
  </cols>
  <sheetData>
    <row r="1" spans="1:4" ht="13.5" customHeight="1" x14ac:dyDescent="0.3">
      <c r="A1" s="54"/>
      <c r="B1" s="54"/>
      <c r="C1" s="55"/>
      <c r="D1" s="55"/>
    </row>
    <row r="2" spans="1:4" ht="29.25" customHeight="1" x14ac:dyDescent="0.3">
      <c r="A2" s="68" t="s">
        <v>49</v>
      </c>
      <c r="B2" s="65"/>
      <c r="C2" s="69" t="s">
        <v>50</v>
      </c>
      <c r="D2" s="60"/>
    </row>
    <row r="3" spans="1:4" ht="20.149999999999999" customHeight="1" x14ac:dyDescent="0.3">
      <c r="A3" s="61" t="s">
        <v>58</v>
      </c>
      <c r="B3" s="70"/>
      <c r="C3" s="71" t="s">
        <v>58</v>
      </c>
      <c r="D3" s="72"/>
    </row>
    <row r="4" spans="1:4" ht="20.149999999999999" customHeight="1" x14ac:dyDescent="0.3">
      <c r="A4" s="61" t="s">
        <v>59</v>
      </c>
      <c r="B4" s="70"/>
      <c r="C4" s="71" t="s">
        <v>59</v>
      </c>
      <c r="D4" s="72"/>
    </row>
    <row r="5" spans="1:4" ht="20.149999999999999" customHeight="1" x14ac:dyDescent="0.3">
      <c r="A5" s="61" t="s">
        <v>60</v>
      </c>
      <c r="B5" s="73"/>
      <c r="C5" s="71" t="s">
        <v>60</v>
      </c>
      <c r="D5" s="72"/>
    </row>
    <row r="6" spans="1:4" ht="20.149999999999999" customHeight="1" x14ac:dyDescent="0.3">
      <c r="A6" s="61" t="s">
        <v>61</v>
      </c>
      <c r="B6" s="73"/>
      <c r="C6" s="71" t="s">
        <v>61</v>
      </c>
      <c r="D6" s="72"/>
    </row>
    <row r="7" spans="1:4" ht="20.149999999999999" customHeight="1" x14ac:dyDescent="0.3">
      <c r="A7" s="61" t="s">
        <v>62</v>
      </c>
      <c r="B7" s="70"/>
      <c r="C7" s="71" t="s">
        <v>62</v>
      </c>
      <c r="D7" s="72"/>
    </row>
    <row r="8" spans="1:4" ht="20.149999999999999" customHeight="1" x14ac:dyDescent="0.3">
      <c r="A8" s="61" t="s">
        <v>63</v>
      </c>
      <c r="B8" s="70"/>
      <c r="C8" s="71" t="s">
        <v>63</v>
      </c>
      <c r="D8" s="72"/>
    </row>
    <row r="9" spans="1:4" ht="16.25" customHeight="1" thickBot="1" x14ac:dyDescent="0.35">
      <c r="A9" s="62"/>
      <c r="B9" s="74"/>
      <c r="C9" s="75"/>
      <c r="D9" s="76"/>
    </row>
    <row r="10" spans="1:4" ht="15.75" customHeight="1" x14ac:dyDescent="0.3">
      <c r="A10" s="61" t="s">
        <v>55</v>
      </c>
      <c r="B10" s="66"/>
      <c r="C10" s="63" t="s">
        <v>54</v>
      </c>
      <c r="D10" s="77"/>
    </row>
    <row r="11" spans="1:4" ht="28" x14ac:dyDescent="0.3">
      <c r="A11" s="78" t="s">
        <v>51</v>
      </c>
      <c r="B11" s="82"/>
      <c r="C11" s="71" t="s">
        <v>1</v>
      </c>
      <c r="D11" s="79"/>
    </row>
    <row r="12" spans="1:4" ht="28" x14ac:dyDescent="0.3">
      <c r="A12" s="80" t="s">
        <v>48</v>
      </c>
      <c r="B12" s="67"/>
      <c r="C12" s="71" t="s">
        <v>2</v>
      </c>
      <c r="D12" s="79"/>
    </row>
    <row r="13" spans="1:4" ht="42.5" thickBot="1" x14ac:dyDescent="0.35">
      <c r="A13" s="81" t="s">
        <v>35</v>
      </c>
      <c r="B13" s="82"/>
      <c r="C13" s="83" t="s">
        <v>3</v>
      </c>
      <c r="D13" s="84"/>
    </row>
    <row r="14" spans="1:4" x14ac:dyDescent="0.3">
      <c r="A14" s="81"/>
      <c r="B14" s="85"/>
      <c r="C14" s="75"/>
      <c r="D14" s="76"/>
    </row>
    <row r="15" spans="1:4" s="56" customFormat="1" ht="20" customHeight="1" x14ac:dyDescent="0.3">
      <c r="A15" s="62" t="s">
        <v>52</v>
      </c>
      <c r="B15" s="186"/>
      <c r="C15" s="64" t="s">
        <v>47</v>
      </c>
      <c r="D15" s="166"/>
    </row>
    <row r="16" spans="1:4" ht="20.25" customHeight="1" x14ac:dyDescent="0.3">
      <c r="A16" s="62" t="s">
        <v>53</v>
      </c>
      <c r="B16" s="187" t="s">
        <v>175</v>
      </c>
      <c r="C16" s="188"/>
      <c r="D16" s="165"/>
    </row>
    <row r="17" spans="1:6" ht="16.25" customHeight="1" x14ac:dyDescent="0.3">
      <c r="A17" s="194" t="s">
        <v>161</v>
      </c>
      <c r="B17" s="189" t="str">
        <f>B16</f>
        <v>Bitte auswählen</v>
      </c>
      <c r="C17" s="190" t="e">
        <f>B16-1</f>
        <v>#VALUE!</v>
      </c>
      <c r="D17" s="189" t="e">
        <f>B16-2</f>
        <v>#VALUE!</v>
      </c>
    </row>
    <row r="18" spans="1:6" s="5" customFormat="1" ht="15" customHeight="1" x14ac:dyDescent="0.3">
      <c r="A18" s="195" t="s">
        <v>162</v>
      </c>
      <c r="B18" s="191"/>
      <c r="C18" s="192"/>
      <c r="D18" s="191"/>
    </row>
    <row r="19" spans="1:6" s="5" customFormat="1" ht="15" customHeight="1" x14ac:dyDescent="0.3">
      <c r="A19" s="196" t="s">
        <v>163</v>
      </c>
      <c r="B19" s="191"/>
      <c r="C19" s="192"/>
      <c r="D19" s="191"/>
    </row>
    <row r="20" spans="1:6" s="5" customFormat="1" ht="15" customHeight="1" x14ac:dyDescent="0.3">
      <c r="A20" s="9"/>
      <c r="B20" s="193"/>
      <c r="C20" s="193"/>
      <c r="D20" s="193"/>
    </row>
    <row r="21" spans="1:6" s="5" customFormat="1" ht="15" customHeight="1" x14ac:dyDescent="0.3">
      <c r="A21" s="337" t="s">
        <v>179</v>
      </c>
      <c r="B21" s="337"/>
      <c r="C21" s="337"/>
      <c r="D21" s="337"/>
    </row>
    <row r="22" spans="1:6" s="5" customFormat="1" ht="15" customHeight="1" x14ac:dyDescent="0.3">
      <c r="A22" s="9"/>
      <c r="B22" s="9"/>
      <c r="C22" s="9"/>
      <c r="D22" s="9"/>
    </row>
    <row r="23" spans="1:6" s="5" customFormat="1" ht="15" customHeight="1" x14ac:dyDescent="0.3">
      <c r="A23" s="338" t="s">
        <v>126</v>
      </c>
      <c r="B23" s="339"/>
      <c r="C23" s="340"/>
      <c r="D23" s="341"/>
    </row>
    <row r="24" spans="1:6" s="5" customFormat="1" ht="28" x14ac:dyDescent="0.3">
      <c r="A24" s="78" t="s">
        <v>43</v>
      </c>
      <c r="B24" s="86"/>
      <c r="C24" s="163" t="s">
        <v>138</v>
      </c>
      <c r="D24" s="198" t="e">
        <f>AVERAGE(B18:D18)</f>
        <v>#DIV/0!</v>
      </c>
    </row>
    <row r="25" spans="1:6" s="5" customFormat="1" ht="42" x14ac:dyDescent="0.3">
      <c r="A25" s="78" t="s">
        <v>44</v>
      </c>
      <c r="B25" s="164" t="e">
        <f>IF(AND(A23="LB I: Vollstationäre Dauerpflege (365 Tage, mind. 98% Auslastung)",D24&lt;0.98),B24*0.98,IF(AND(A23="LB I: Vollstationäre Dauerpflege (365 Tage, mind. 98% Auslastung)",D24&gt;=0.98),B24*D24,IF(AND(A23="LB I: Teilstationäre Pflege 7-Tage-Woche (365 Tage, mind. 85% Auslastung)",D24&lt;0.85),B24*0.85,IF(AND(A23="LB I: Teilstationäre Pflege 7-Tage-Woche (365 Tage, mind. 85% Auslastung)",D24&gt;=0.85),B24*D24,IF(AND(A23="LB I: Teilstationäre Pflege 6-Tage-Woche (300 Tage, mind. 85% Auslastung)",D24&lt;0.85),B24*0.85,IF(AND(A23="LB I: Teilstationäre Pflege 6-Tage-Woche (300 Tage, mind. 85% Auslastung)",D24&gt;=0.85),B24*D24,IF(AND(A23="LB I: Teilstationäre Pflege 5-Tage-Woche (250 Tage, mind. 85% Auslastung)",D24&lt;0.85),B24*0.85,IF(AND(A23="LB I: Teilstationäre Pflege 5-Tage-Woche (250 Tage, mind. 85% Auslastung)",D24&gt;=0.85),B24*D24,IF(AND(A23="LB I: Solitäre Kurzzeitpflege (365 Tage, mind. 80% Auslastung)",D24&lt;0.8),B24*0.8,IF(AND(A23="LB I: Solitäre Kurzzeitpflege (365 Tage, mind. 80% Auslastung)",D24&gt;=0.8),B24*D24,"0"))))))))))</f>
        <v>#DIV/0!</v>
      </c>
      <c r="C25" s="81" t="s">
        <v>45</v>
      </c>
      <c r="D25" s="197">
        <f>IF('Gesamtsumme je LB'!C29&gt;'Gesamtsumme je LB'!C30,'Gesamtsumme je LB'!C29,'Gesamtsumme je LB'!C30)</f>
        <v>0</v>
      </c>
    </row>
    <row r="26" spans="1:6" s="5" customFormat="1" ht="28" x14ac:dyDescent="0.3">
      <c r="A26" s="62" t="s">
        <v>46</v>
      </c>
      <c r="B26" s="89">
        <f>IF(A23=Listen!A3,365*Deckblatt!B25,IF(A23=Listen!A4,365*Deckblatt!B25,IF(Deckblatt!A23=Listen!A6,300*Deckblatt!B25,IF(Deckblatt!A23=Listen!A5,365*Deckblatt!B25,IF(Deckblatt!A23=Listen!A7,250*Deckblatt!B25,0)))))</f>
        <v>0</v>
      </c>
      <c r="C26" s="88" t="s">
        <v>56</v>
      </c>
      <c r="D26" s="153" t="e">
        <f>D25/B26</f>
        <v>#DIV/0!</v>
      </c>
    </row>
    <row r="27" spans="1:6" s="5" customFormat="1" x14ac:dyDescent="0.3">
      <c r="A27" s="57"/>
      <c r="B27" s="57"/>
      <c r="C27" s="57"/>
      <c r="D27" s="57"/>
    </row>
    <row r="28" spans="1:6" s="5" customFormat="1" x14ac:dyDescent="0.3">
      <c r="A28" s="343" t="s">
        <v>125</v>
      </c>
      <c r="B28" s="343"/>
      <c r="C28" s="343"/>
      <c r="D28" s="343"/>
      <c r="F28" s="15"/>
    </row>
    <row r="29" spans="1:6" s="5" customFormat="1" ht="28" x14ac:dyDescent="0.3">
      <c r="A29" s="78" t="s">
        <v>43</v>
      </c>
      <c r="B29" s="86"/>
      <c r="C29" s="163" t="s">
        <v>138</v>
      </c>
      <c r="D29" s="198" t="e">
        <f>AVERAGE(B19:D19)</f>
        <v>#DIV/0!</v>
      </c>
      <c r="F29" s="15"/>
    </row>
    <row r="30" spans="1:6" s="5" customFormat="1" ht="42" x14ac:dyDescent="0.3">
      <c r="A30" s="78" t="s">
        <v>44</v>
      </c>
      <c r="B30" s="165" t="e">
        <f>IF(AND(A28="LB II: Vollstationäre Dauerpflege (365 Tage, mind. 98% Auslastung)",D29&lt;0.98),B29*0.98,IF(AND(A28="LB II: Vollstationäre Dauerpflege (365 Tage, mind. 98% Auslastung)",D29&gt;=0.98),B29*D29,IF(AND(A28="LB II: Teilstationäre Pflege 7-Tage-Woche (365 Tage, mind. 85% Auslastung)",D29&lt;0.85),B29*0.85,IF(AND(A28="LB II: Teilstationäre Pflege 7-Tage-Woche (365 Tage, mind. 85% Auslastung)",D29&gt;=0.85),B29*D29,IF(AND(A28="LB II: Teilstationäre Pflege 6-Tage-Woche (300 Tage, mind. 85% Auslastung)",D29&lt;0.85),B29*0.85,IF(AND(A28="LB II: Teilstationäre Pflege 6-Tage-Woche (300 Tage, mind. 85% Auslastung)",D29&gt;=0.85),B29*D29,IF(AND(A28="LB II: Teilstationäre Pflege 5-Tage-Woche (250 Tage, mind. 85% Auslastung)",D29&lt;0.85),B29*0.85,IF(AND(A28="LB II: Teilstationäre Pflege 5-Tage-Woche (250 Tage, mind. 85% Auslastung)",D29&gt;=0.85),B29*D29,IF(AND(A28="LB II: Solitäre Kurzzeitpflege (365 Tage, mind. 80% Auslastung)",D29&lt;0.8),B29*0.8,IF(AND(A28="LB II: Solitäre Kurzzeitpflege (365 Tage, mind. 80% Auslastung)",D29&gt;=0.8),B29*D29,"0"))))))))))</f>
        <v>#DIV/0!</v>
      </c>
      <c r="C30" s="81" t="s">
        <v>45</v>
      </c>
      <c r="D30" s="87">
        <f>IF('Gesamtsumme je LB'!G29&gt;'Gesamtsumme je LB'!G30,'Gesamtsumme je LB'!G29,'Gesamtsumme je LB'!G30)</f>
        <v>0</v>
      </c>
    </row>
    <row r="31" spans="1:6" s="5" customFormat="1" ht="28" x14ac:dyDescent="0.3">
      <c r="A31" s="62" t="s">
        <v>46</v>
      </c>
      <c r="B31" s="162">
        <f>IF(A28=Listen!A11,365*Deckblatt!B30,IF(A28=Listen!A12,365*Deckblatt!B30,IF(Deckblatt!A28=Listen!A13,365*Deckblatt!B30,IF(Deckblatt!A28=Listen!A14,300*Deckblatt!B30,IF(Deckblatt!A28=Listen!A15,250*Deckblatt!B30,0)))))</f>
        <v>0</v>
      </c>
      <c r="C31" s="88" t="s">
        <v>57</v>
      </c>
      <c r="D31" s="153" t="e">
        <f>D30/B31</f>
        <v>#DIV/0!</v>
      </c>
    </row>
    <row r="32" spans="1:6" s="5" customFormat="1" x14ac:dyDescent="0.3">
      <c r="A32" s="43"/>
    </row>
    <row r="33" spans="1:4" s="5" customFormat="1" ht="60" customHeight="1" x14ac:dyDescent="0.3">
      <c r="A33" s="342" t="s">
        <v>158</v>
      </c>
      <c r="B33" s="342"/>
      <c r="C33" s="342"/>
      <c r="D33" s="342"/>
    </row>
    <row r="34" spans="1:4" s="5" customFormat="1" ht="25.5" customHeight="1" x14ac:dyDescent="0.3">
      <c r="A34" s="44" t="s">
        <v>4</v>
      </c>
      <c r="B34" s="44"/>
      <c r="C34" s="44" t="s">
        <v>5</v>
      </c>
      <c r="D34" s="44"/>
    </row>
    <row r="35" spans="1:4" s="5" customFormat="1" x14ac:dyDescent="0.3">
      <c r="A35" s="44"/>
      <c r="B35" s="44"/>
      <c r="C35" s="44"/>
      <c r="D35" s="44"/>
    </row>
    <row r="36" spans="1:4" ht="32.25" customHeight="1" x14ac:dyDescent="0.3">
      <c r="A36" s="58"/>
      <c r="B36" s="44"/>
      <c r="C36" s="59"/>
      <c r="D36" s="44"/>
    </row>
    <row r="37" spans="1:4" ht="15.75" customHeight="1" x14ac:dyDescent="0.3">
      <c r="A37" s="44"/>
      <c r="B37" s="44"/>
      <c r="C37" s="44"/>
      <c r="D37" s="44"/>
    </row>
    <row r="38" spans="1:4" ht="15.75" customHeight="1" x14ac:dyDescent="0.3"/>
    <row r="39" spans="1:4" ht="15.75" customHeight="1" x14ac:dyDescent="0.3"/>
    <row r="40" spans="1:4" ht="15.75" customHeight="1" x14ac:dyDescent="0.3"/>
    <row r="41" spans="1:4" ht="15.75" customHeight="1" x14ac:dyDescent="0.3"/>
    <row r="42" spans="1:4" ht="12.75" customHeight="1" x14ac:dyDescent="0.3"/>
    <row r="43" spans="1:4" ht="10.25" customHeight="1" x14ac:dyDescent="0.3"/>
    <row r="44" spans="1:4" ht="15.75" customHeight="1" x14ac:dyDescent="0.3"/>
    <row r="45" spans="1:4" ht="15.75" customHeight="1" x14ac:dyDescent="0.3"/>
    <row r="46" spans="1:4" ht="15.75" customHeight="1" x14ac:dyDescent="0.3"/>
    <row r="47" spans="1:4" ht="15.75" customHeight="1" x14ac:dyDescent="0.3"/>
    <row r="48" spans="1:4" ht="15.75" customHeight="1" x14ac:dyDescent="0.3"/>
    <row r="49" ht="15.75" customHeight="1" x14ac:dyDescent="0.3"/>
    <row r="50" ht="15.75" customHeight="1" x14ac:dyDescent="0.3"/>
    <row r="51" ht="15.75" customHeight="1" x14ac:dyDescent="0.3"/>
  </sheetData>
  <sheetProtection insertHyperlinks="0" sort="0"/>
  <mergeCells count="4">
    <mergeCell ref="A21:D21"/>
    <mergeCell ref="A23:D23"/>
    <mergeCell ref="A33:D33"/>
    <mergeCell ref="A28:D28"/>
  </mergeCells>
  <dataValidations count="3">
    <dataValidation type="list" showDropDown="1" showInputMessage="1" sqref="B17:D20">
      <formula1>"Bitte auswählen,2021,2022,2023,2024,2025,2026,2027,2028,2029,2030,2031"</formula1>
    </dataValidation>
    <dataValidation type="list" allowBlank="1" showDropDown="1" showInputMessage="1" sqref="B15">
      <formula1>"Bitte auswählen,2017,2018,2019,2020,2021,2022,2023,2024,2025,2026,2027,2028,2029,2030,2031"</formula1>
    </dataValidation>
    <dataValidation type="list" allowBlank="1" showInputMessage="1" showErrorMessage="1" sqref="B16">
      <formula1>"Bitte auswählen,2016,2017,2018,2019,2020,2021,2022,2023,2024,2025,2026,2027,2028,2029,2030,2031"</formula1>
    </dataValidation>
  </dataValidations>
  <pageMargins left="0.31496062992125984" right="0.23622047244094491" top="0.55118110236220474" bottom="0.39370078740157483" header="0.31496062992125984" footer="0.31496062992125984"/>
  <pageSetup paperSize="9" scale="94" orientation="portrait" r:id="rId1"/>
  <headerFooter>
    <oddHeader>&amp;C&amp;"Arial,Fett"&amp;14&amp;A</oddHeader>
    <oddFooter>&amp;R&amp;D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Listen!$A$10:$A$15</xm:f>
          </x14:formula1>
          <xm:sqref>A28:D28</xm:sqref>
        </x14:dataValidation>
        <x14:dataValidation type="list" allowBlank="1" showInputMessage="1" showErrorMessage="1">
          <x14:formula1>
            <xm:f>Listen!$A$2:$A$7</xm:f>
          </x14:formula1>
          <xm:sqref>A23:D23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XFD30"/>
  <sheetViews>
    <sheetView tabSelected="1" zoomScale="90" zoomScaleNormal="90" workbookViewId="0">
      <selection activeCell="G18" sqref="G18"/>
    </sheetView>
  </sheetViews>
  <sheetFormatPr baseColWidth="10" defaultColWidth="11.453125" defaultRowHeight="14" x14ac:dyDescent="0.3"/>
  <cols>
    <col min="1" max="1" width="12.90625" style="91" customWidth="1"/>
    <col min="2" max="2" width="57.6328125" style="91" customWidth="1"/>
    <col min="3" max="3" width="17.54296875" style="91" customWidth="1"/>
    <col min="4" max="4" width="11.6328125" style="91" customWidth="1"/>
    <col min="5" max="5" width="10.54296875" style="91" hidden="1" customWidth="1"/>
    <col min="6" max="6" width="12.36328125" style="91" hidden="1" customWidth="1"/>
    <col min="7" max="7" width="17.54296875" style="91" customWidth="1"/>
    <col min="8" max="8" width="17.6328125" style="93" customWidth="1"/>
    <col min="9" max="9" width="10.54296875" style="91" hidden="1" customWidth="1"/>
    <col min="10" max="10" width="12.36328125" style="91" hidden="1" customWidth="1"/>
    <col min="11" max="11" width="11.90625" style="91" bestFit="1" customWidth="1"/>
    <col min="12" max="16" width="11.453125" style="91"/>
    <col min="17" max="17" width="4.54296875" style="91" customWidth="1"/>
    <col min="18" max="16384" width="11.453125" style="91"/>
  </cols>
  <sheetData>
    <row r="1" spans="1:16384" x14ac:dyDescent="0.3">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c r="IW1" s="173"/>
      <c r="IX1" s="173"/>
      <c r="IY1" s="173"/>
      <c r="IZ1" s="173"/>
      <c r="JA1" s="173"/>
      <c r="JB1" s="173"/>
      <c r="JC1" s="173"/>
      <c r="JD1" s="173"/>
      <c r="JE1" s="173"/>
      <c r="JF1" s="173"/>
      <c r="JG1" s="173"/>
      <c r="JH1" s="173"/>
      <c r="JI1" s="173"/>
      <c r="JJ1" s="173"/>
      <c r="JK1" s="173"/>
      <c r="JL1" s="173"/>
      <c r="JM1" s="173"/>
      <c r="JN1" s="173"/>
      <c r="JO1" s="173"/>
      <c r="JP1" s="173"/>
      <c r="JQ1" s="173"/>
      <c r="JR1" s="173"/>
      <c r="JS1" s="173"/>
      <c r="JT1" s="173"/>
      <c r="JU1" s="173"/>
      <c r="JV1" s="173"/>
      <c r="JW1" s="173"/>
      <c r="JX1" s="173"/>
      <c r="JY1" s="173"/>
      <c r="JZ1" s="173"/>
      <c r="KA1" s="173"/>
      <c r="KB1" s="173"/>
      <c r="KC1" s="173"/>
      <c r="KD1" s="173"/>
      <c r="KE1" s="173"/>
      <c r="KF1" s="173"/>
      <c r="KG1" s="173"/>
      <c r="KH1" s="173"/>
      <c r="KI1" s="173"/>
      <c r="KJ1" s="173"/>
      <c r="KK1" s="173"/>
      <c r="KL1" s="173"/>
      <c r="KM1" s="173"/>
      <c r="KN1" s="173"/>
      <c r="KO1" s="173"/>
      <c r="KP1" s="173"/>
      <c r="KQ1" s="173"/>
      <c r="KR1" s="173"/>
      <c r="KS1" s="173"/>
      <c r="KT1" s="173"/>
      <c r="KU1" s="173"/>
      <c r="KV1" s="173"/>
      <c r="KW1" s="173"/>
      <c r="KX1" s="173"/>
      <c r="KY1" s="173"/>
      <c r="KZ1" s="173"/>
      <c r="LA1" s="173"/>
      <c r="LB1" s="173"/>
      <c r="LC1" s="173"/>
      <c r="LD1" s="173"/>
      <c r="LE1" s="173"/>
      <c r="LF1" s="173"/>
      <c r="LG1" s="173"/>
      <c r="LH1" s="173"/>
      <c r="LI1" s="173"/>
      <c r="LJ1" s="173"/>
      <c r="LK1" s="173"/>
      <c r="LL1" s="173"/>
      <c r="LM1" s="173"/>
      <c r="LN1" s="173"/>
      <c r="LO1" s="173"/>
      <c r="LP1" s="173"/>
      <c r="LQ1" s="173"/>
      <c r="LR1" s="173"/>
      <c r="LS1" s="173"/>
      <c r="LT1" s="173"/>
      <c r="LU1" s="173"/>
      <c r="LV1" s="173"/>
      <c r="LW1" s="173"/>
      <c r="LX1" s="173"/>
      <c r="LY1" s="173"/>
      <c r="LZ1" s="173"/>
      <c r="MA1" s="173"/>
      <c r="MB1" s="173"/>
      <c r="MC1" s="173"/>
      <c r="MD1" s="173"/>
      <c r="ME1" s="173"/>
      <c r="MF1" s="173"/>
      <c r="MG1" s="173"/>
      <c r="MH1" s="173"/>
      <c r="MI1" s="173"/>
      <c r="MJ1" s="173"/>
      <c r="MK1" s="173"/>
      <c r="ML1" s="173"/>
      <c r="MM1" s="173"/>
      <c r="MN1" s="173"/>
      <c r="MO1" s="173"/>
      <c r="MP1" s="173"/>
      <c r="MQ1" s="173"/>
      <c r="MR1" s="173"/>
      <c r="MS1" s="173"/>
      <c r="MT1" s="173"/>
      <c r="MU1" s="173"/>
      <c r="MV1" s="173"/>
      <c r="MW1" s="173"/>
      <c r="MX1" s="173"/>
      <c r="MY1" s="173"/>
      <c r="MZ1" s="173"/>
      <c r="NA1" s="173"/>
      <c r="NB1" s="173"/>
      <c r="NC1" s="173"/>
      <c r="ND1" s="173"/>
      <c r="NE1" s="173"/>
      <c r="NF1" s="173"/>
      <c r="NG1" s="173"/>
      <c r="NH1" s="173"/>
      <c r="NI1" s="173"/>
      <c r="NJ1" s="173"/>
      <c r="NK1" s="173"/>
      <c r="NL1" s="173"/>
      <c r="NM1" s="173"/>
      <c r="NN1" s="173"/>
      <c r="NO1" s="173"/>
      <c r="NP1" s="173"/>
      <c r="NQ1" s="173"/>
      <c r="NR1" s="173"/>
      <c r="NS1" s="173"/>
      <c r="NT1" s="173"/>
      <c r="NU1" s="173"/>
      <c r="NV1" s="173"/>
      <c r="NW1" s="173"/>
      <c r="NX1" s="173"/>
      <c r="NY1" s="173"/>
      <c r="NZ1" s="173"/>
      <c r="OA1" s="173"/>
      <c r="OB1" s="173"/>
      <c r="OC1" s="173"/>
      <c r="OD1" s="173"/>
      <c r="OE1" s="173"/>
      <c r="OF1" s="173"/>
      <c r="OG1" s="173"/>
      <c r="OH1" s="173"/>
      <c r="OI1" s="173"/>
      <c r="OJ1" s="173"/>
      <c r="OK1" s="173"/>
      <c r="OL1" s="173"/>
      <c r="OM1" s="173"/>
      <c r="ON1" s="173"/>
      <c r="OO1" s="173"/>
      <c r="OP1" s="173"/>
      <c r="OQ1" s="173"/>
      <c r="OR1" s="173"/>
      <c r="OS1" s="173"/>
      <c r="OT1" s="173"/>
      <c r="OU1" s="173"/>
      <c r="OV1" s="173"/>
      <c r="OW1" s="173"/>
      <c r="OX1" s="173"/>
      <c r="OY1" s="173"/>
      <c r="OZ1" s="173"/>
      <c r="PA1" s="173"/>
      <c r="PB1" s="173"/>
      <c r="PC1" s="173"/>
      <c r="PD1" s="173"/>
      <c r="PE1" s="173"/>
      <c r="PF1" s="173"/>
      <c r="PG1" s="173"/>
      <c r="PH1" s="173"/>
      <c r="PI1" s="173"/>
      <c r="PJ1" s="173"/>
      <c r="PK1" s="173"/>
      <c r="PL1" s="173"/>
      <c r="PM1" s="173"/>
      <c r="PN1" s="173"/>
      <c r="PO1" s="173"/>
      <c r="PP1" s="173"/>
      <c r="PQ1" s="173"/>
      <c r="PR1" s="173"/>
      <c r="PS1" s="173"/>
      <c r="PT1" s="173"/>
      <c r="PU1" s="173"/>
      <c r="PV1" s="173"/>
      <c r="PW1" s="173"/>
      <c r="PX1" s="173"/>
      <c r="PY1" s="173"/>
      <c r="PZ1" s="173"/>
      <c r="QA1" s="173"/>
      <c r="QB1" s="173"/>
      <c r="QC1" s="173"/>
      <c r="QD1" s="173"/>
      <c r="QE1" s="173"/>
      <c r="QF1" s="173"/>
      <c r="QG1" s="173"/>
      <c r="QH1" s="173"/>
      <c r="QI1" s="173"/>
      <c r="QJ1" s="173"/>
      <c r="QK1" s="173"/>
      <c r="QL1" s="173"/>
      <c r="QM1" s="173"/>
      <c r="QN1" s="173"/>
      <c r="QO1" s="173"/>
      <c r="QP1" s="173"/>
      <c r="QQ1" s="173"/>
      <c r="QR1" s="173"/>
      <c r="QS1" s="173"/>
      <c r="QT1" s="173"/>
      <c r="QU1" s="173"/>
      <c r="QV1" s="173"/>
      <c r="QW1" s="173"/>
      <c r="QX1" s="173"/>
      <c r="QY1" s="173"/>
      <c r="QZ1" s="173"/>
      <c r="RA1" s="173"/>
      <c r="RB1" s="173"/>
      <c r="RC1" s="173"/>
      <c r="RD1" s="173"/>
      <c r="RE1" s="173"/>
      <c r="RF1" s="173"/>
      <c r="RG1" s="173"/>
      <c r="RH1" s="173"/>
      <c r="RI1" s="173"/>
      <c r="RJ1" s="173"/>
      <c r="RK1" s="173"/>
      <c r="RL1" s="173"/>
      <c r="RM1" s="173"/>
      <c r="RN1" s="173"/>
      <c r="RO1" s="173"/>
      <c r="RP1" s="173"/>
      <c r="RQ1" s="173"/>
      <c r="RR1" s="173"/>
      <c r="RS1" s="173"/>
      <c r="RT1" s="173"/>
      <c r="RU1" s="173"/>
      <c r="RV1" s="173"/>
      <c r="RW1" s="173"/>
      <c r="RX1" s="173"/>
      <c r="RY1" s="173"/>
      <c r="RZ1" s="173"/>
      <c r="SA1" s="173"/>
      <c r="SB1" s="173"/>
      <c r="SC1" s="173"/>
      <c r="SD1" s="173"/>
      <c r="SE1" s="173"/>
      <c r="SF1" s="173"/>
      <c r="SG1" s="173"/>
      <c r="SH1" s="173"/>
      <c r="SI1" s="173"/>
      <c r="SJ1" s="173"/>
      <c r="SK1" s="173"/>
      <c r="SL1" s="173"/>
      <c r="SM1" s="173"/>
      <c r="SN1" s="173"/>
      <c r="SO1" s="173"/>
      <c r="SP1" s="173"/>
      <c r="SQ1" s="173"/>
      <c r="SR1" s="173"/>
      <c r="SS1" s="173"/>
      <c r="ST1" s="173"/>
      <c r="SU1" s="173"/>
      <c r="SV1" s="173"/>
      <c r="SW1" s="173"/>
      <c r="SX1" s="173"/>
      <c r="SY1" s="173"/>
      <c r="SZ1" s="173"/>
      <c r="TA1" s="173"/>
      <c r="TB1" s="173"/>
      <c r="TC1" s="173"/>
      <c r="TD1" s="173"/>
      <c r="TE1" s="173"/>
      <c r="TF1" s="173"/>
      <c r="TG1" s="173"/>
      <c r="TH1" s="173"/>
      <c r="TI1" s="173"/>
      <c r="TJ1" s="173"/>
      <c r="TK1" s="173"/>
      <c r="TL1" s="173"/>
      <c r="TM1" s="173"/>
      <c r="TN1" s="173"/>
      <c r="TO1" s="173"/>
      <c r="TP1" s="173"/>
      <c r="TQ1" s="173"/>
      <c r="TR1" s="173"/>
      <c r="TS1" s="173"/>
      <c r="TT1" s="173"/>
      <c r="TU1" s="173"/>
      <c r="TV1" s="173"/>
      <c r="TW1" s="173"/>
      <c r="TX1" s="173"/>
      <c r="TY1" s="173"/>
      <c r="TZ1" s="173"/>
      <c r="UA1" s="173"/>
      <c r="UB1" s="173"/>
      <c r="UC1" s="173"/>
      <c r="UD1" s="173"/>
      <c r="UE1" s="173"/>
      <c r="UF1" s="173"/>
      <c r="UG1" s="173"/>
      <c r="UH1" s="173"/>
      <c r="UI1" s="173"/>
      <c r="UJ1" s="173"/>
      <c r="UK1" s="173"/>
      <c r="UL1" s="173"/>
      <c r="UM1" s="173"/>
      <c r="UN1" s="173"/>
      <c r="UO1" s="173"/>
      <c r="UP1" s="173"/>
      <c r="UQ1" s="173"/>
      <c r="UR1" s="173"/>
      <c r="US1" s="173"/>
      <c r="UT1" s="173"/>
      <c r="UU1" s="173"/>
      <c r="UV1" s="173"/>
      <c r="UW1" s="173"/>
      <c r="UX1" s="173"/>
      <c r="UY1" s="173"/>
      <c r="UZ1" s="173"/>
      <c r="VA1" s="173"/>
      <c r="VB1" s="173"/>
      <c r="VC1" s="173"/>
      <c r="VD1" s="173"/>
      <c r="VE1" s="173"/>
      <c r="VF1" s="173"/>
      <c r="VG1" s="173"/>
      <c r="VH1" s="173"/>
      <c r="VI1" s="173"/>
      <c r="VJ1" s="173"/>
      <c r="VK1" s="173"/>
      <c r="VL1" s="173"/>
      <c r="VM1" s="173"/>
      <c r="VN1" s="173"/>
      <c r="VO1" s="173"/>
      <c r="VP1" s="173"/>
      <c r="VQ1" s="173"/>
      <c r="VR1" s="173"/>
      <c r="VS1" s="173"/>
      <c r="VT1" s="173"/>
      <c r="VU1" s="173"/>
      <c r="VV1" s="173"/>
      <c r="VW1" s="173"/>
      <c r="VX1" s="173"/>
      <c r="VY1" s="173"/>
      <c r="VZ1" s="173"/>
      <c r="WA1" s="173"/>
      <c r="WB1" s="173"/>
      <c r="WC1" s="173"/>
      <c r="WD1" s="173"/>
      <c r="WE1" s="173"/>
      <c r="WF1" s="173"/>
      <c r="WG1" s="173"/>
      <c r="WH1" s="173"/>
      <c r="WI1" s="173"/>
      <c r="WJ1" s="173"/>
      <c r="WK1" s="173"/>
      <c r="WL1" s="173"/>
      <c r="WM1" s="173"/>
      <c r="WN1" s="173"/>
      <c r="WO1" s="173"/>
      <c r="WP1" s="173"/>
      <c r="WQ1" s="173"/>
      <c r="WR1" s="173"/>
      <c r="WS1" s="173"/>
      <c r="WT1" s="173"/>
      <c r="WU1" s="173"/>
      <c r="WV1" s="173"/>
      <c r="WW1" s="173"/>
      <c r="WX1" s="173"/>
      <c r="WY1" s="173"/>
      <c r="WZ1" s="173"/>
      <c r="XA1" s="173"/>
      <c r="XB1" s="173"/>
      <c r="XC1" s="173"/>
      <c r="XD1" s="173"/>
      <c r="XE1" s="173"/>
      <c r="XF1" s="173"/>
      <c r="XG1" s="173"/>
      <c r="XH1" s="173"/>
      <c r="XI1" s="173"/>
      <c r="XJ1" s="173"/>
      <c r="XK1" s="173"/>
      <c r="XL1" s="173"/>
      <c r="XM1" s="173"/>
      <c r="XN1" s="173"/>
      <c r="XO1" s="173"/>
      <c r="XP1" s="173"/>
      <c r="XQ1" s="173"/>
      <c r="XR1" s="173"/>
      <c r="XS1" s="173"/>
      <c r="XT1" s="173"/>
      <c r="XU1" s="173"/>
      <c r="XV1" s="173"/>
      <c r="XW1" s="173"/>
      <c r="XX1" s="173"/>
      <c r="XY1" s="173"/>
      <c r="XZ1" s="173"/>
      <c r="YA1" s="173"/>
      <c r="YB1" s="173"/>
      <c r="YC1" s="173"/>
      <c r="YD1" s="173"/>
      <c r="YE1" s="173"/>
      <c r="YF1" s="173"/>
      <c r="YG1" s="173"/>
      <c r="YH1" s="173"/>
      <c r="YI1" s="173"/>
      <c r="YJ1" s="173"/>
      <c r="YK1" s="173"/>
      <c r="YL1" s="173"/>
      <c r="YM1" s="173"/>
      <c r="YN1" s="173"/>
      <c r="YO1" s="173"/>
      <c r="YP1" s="173"/>
      <c r="YQ1" s="173"/>
      <c r="YR1" s="173"/>
      <c r="YS1" s="173"/>
      <c r="YT1" s="173"/>
      <c r="YU1" s="173"/>
      <c r="YV1" s="173"/>
      <c r="YW1" s="173"/>
      <c r="YX1" s="173"/>
      <c r="YY1" s="173"/>
      <c r="YZ1" s="173"/>
      <c r="ZA1" s="173"/>
      <c r="ZB1" s="173"/>
      <c r="ZC1" s="173"/>
      <c r="ZD1" s="173"/>
      <c r="ZE1" s="173"/>
      <c r="ZF1" s="173"/>
      <c r="ZG1" s="173"/>
      <c r="ZH1" s="173"/>
      <c r="ZI1" s="173"/>
      <c r="ZJ1" s="173"/>
      <c r="ZK1" s="173"/>
      <c r="ZL1" s="173"/>
      <c r="ZM1" s="173"/>
      <c r="ZN1" s="173"/>
      <c r="ZO1" s="173"/>
      <c r="ZP1" s="173"/>
      <c r="ZQ1" s="173"/>
      <c r="ZR1" s="173"/>
      <c r="ZS1" s="173"/>
      <c r="ZT1" s="173"/>
      <c r="ZU1" s="173"/>
      <c r="ZV1" s="173"/>
      <c r="ZW1" s="173"/>
      <c r="ZX1" s="173"/>
      <c r="ZY1" s="173"/>
      <c r="ZZ1" s="173"/>
      <c r="AAA1" s="173"/>
      <c r="AAB1" s="173"/>
      <c r="AAC1" s="173"/>
      <c r="AAD1" s="173"/>
      <c r="AAE1" s="173"/>
      <c r="AAF1" s="173"/>
      <c r="AAG1" s="173"/>
      <c r="AAH1" s="173"/>
      <c r="AAI1" s="173"/>
      <c r="AAJ1" s="173"/>
      <c r="AAK1" s="173"/>
      <c r="AAL1" s="173"/>
      <c r="AAM1" s="173"/>
      <c r="AAN1" s="173"/>
      <c r="AAO1" s="173"/>
      <c r="AAP1" s="173"/>
      <c r="AAQ1" s="173"/>
      <c r="AAR1" s="173"/>
      <c r="AAS1" s="173"/>
      <c r="AAT1" s="173"/>
      <c r="AAU1" s="173"/>
      <c r="AAV1" s="173"/>
      <c r="AAW1" s="173"/>
      <c r="AAX1" s="173"/>
      <c r="AAY1" s="173"/>
      <c r="AAZ1" s="173"/>
      <c r="ABA1" s="173"/>
      <c r="ABB1" s="173"/>
      <c r="ABC1" s="173"/>
      <c r="ABD1" s="173"/>
      <c r="ABE1" s="173"/>
      <c r="ABF1" s="173"/>
      <c r="ABG1" s="173"/>
      <c r="ABH1" s="173"/>
      <c r="ABI1" s="173"/>
      <c r="ABJ1" s="173"/>
      <c r="ABK1" s="173"/>
      <c r="ABL1" s="173"/>
      <c r="ABM1" s="173"/>
      <c r="ABN1" s="173"/>
      <c r="ABO1" s="173"/>
      <c r="ABP1" s="173"/>
      <c r="ABQ1" s="173"/>
      <c r="ABR1" s="173"/>
      <c r="ABS1" s="173"/>
      <c r="ABT1" s="173"/>
      <c r="ABU1" s="173"/>
      <c r="ABV1" s="173"/>
      <c r="ABW1" s="173"/>
      <c r="ABX1" s="173"/>
      <c r="ABY1" s="173"/>
      <c r="ABZ1" s="173"/>
      <c r="ACA1" s="173"/>
      <c r="ACB1" s="173"/>
      <c r="ACC1" s="173"/>
      <c r="ACD1" s="173"/>
      <c r="ACE1" s="173"/>
      <c r="ACF1" s="173"/>
      <c r="ACG1" s="173"/>
      <c r="ACH1" s="173"/>
      <c r="ACI1" s="173"/>
      <c r="ACJ1" s="173"/>
      <c r="ACK1" s="173"/>
      <c r="ACL1" s="173"/>
      <c r="ACM1" s="173"/>
      <c r="ACN1" s="173"/>
      <c r="ACO1" s="173"/>
      <c r="ACP1" s="173"/>
      <c r="ACQ1" s="173"/>
      <c r="ACR1" s="173"/>
      <c r="ACS1" s="173"/>
      <c r="ACT1" s="173"/>
      <c r="ACU1" s="173"/>
      <c r="ACV1" s="173"/>
      <c r="ACW1" s="173"/>
      <c r="ACX1" s="173"/>
      <c r="ACY1" s="173"/>
      <c r="ACZ1" s="173"/>
      <c r="ADA1" s="173"/>
      <c r="ADB1" s="173"/>
      <c r="ADC1" s="173"/>
      <c r="ADD1" s="173"/>
      <c r="ADE1" s="173"/>
      <c r="ADF1" s="173"/>
      <c r="ADG1" s="173"/>
      <c r="ADH1" s="173"/>
      <c r="ADI1" s="173"/>
      <c r="ADJ1" s="173"/>
      <c r="ADK1" s="173"/>
      <c r="ADL1" s="173"/>
      <c r="ADM1" s="173"/>
      <c r="ADN1" s="173"/>
      <c r="ADO1" s="173"/>
      <c r="ADP1" s="173"/>
      <c r="ADQ1" s="173"/>
      <c r="ADR1" s="173"/>
      <c r="ADS1" s="173"/>
      <c r="ADT1" s="173"/>
      <c r="ADU1" s="173"/>
      <c r="ADV1" s="173"/>
      <c r="ADW1" s="173"/>
      <c r="ADX1" s="173"/>
      <c r="ADY1" s="173"/>
      <c r="ADZ1" s="173"/>
      <c r="AEA1" s="173"/>
      <c r="AEB1" s="173"/>
      <c r="AEC1" s="173"/>
      <c r="AED1" s="173"/>
      <c r="AEE1" s="173"/>
      <c r="AEF1" s="173"/>
      <c r="AEG1" s="173"/>
      <c r="AEH1" s="173"/>
      <c r="AEI1" s="173"/>
      <c r="AEJ1" s="173"/>
      <c r="AEK1" s="173"/>
      <c r="AEL1" s="173"/>
      <c r="AEM1" s="173"/>
      <c r="AEN1" s="173"/>
      <c r="AEO1" s="173"/>
      <c r="AEP1" s="173"/>
      <c r="AEQ1" s="173"/>
      <c r="AER1" s="173"/>
      <c r="AES1" s="173"/>
      <c r="AET1" s="173"/>
      <c r="AEU1" s="173"/>
      <c r="AEV1" s="173"/>
      <c r="AEW1" s="173"/>
      <c r="AEX1" s="173"/>
      <c r="AEY1" s="173"/>
      <c r="AEZ1" s="173"/>
      <c r="AFA1" s="173"/>
      <c r="AFB1" s="173"/>
      <c r="AFC1" s="173"/>
      <c r="AFD1" s="173"/>
      <c r="AFE1" s="173"/>
      <c r="AFF1" s="173"/>
      <c r="AFG1" s="173"/>
      <c r="AFH1" s="173"/>
      <c r="AFI1" s="173"/>
      <c r="AFJ1" s="173"/>
      <c r="AFK1" s="173"/>
      <c r="AFL1" s="173"/>
      <c r="AFM1" s="173"/>
      <c r="AFN1" s="173"/>
      <c r="AFO1" s="173"/>
      <c r="AFP1" s="173"/>
      <c r="AFQ1" s="173"/>
      <c r="AFR1" s="173"/>
      <c r="AFS1" s="173"/>
      <c r="AFT1" s="173"/>
      <c r="AFU1" s="173"/>
      <c r="AFV1" s="173"/>
      <c r="AFW1" s="173"/>
      <c r="AFX1" s="173"/>
      <c r="AFY1" s="173"/>
      <c r="AFZ1" s="173"/>
      <c r="AGA1" s="173"/>
      <c r="AGB1" s="173"/>
      <c r="AGC1" s="173"/>
      <c r="AGD1" s="173"/>
      <c r="AGE1" s="173"/>
      <c r="AGF1" s="173"/>
      <c r="AGG1" s="173"/>
      <c r="AGH1" s="173"/>
      <c r="AGI1" s="173"/>
      <c r="AGJ1" s="173"/>
      <c r="AGK1" s="173"/>
      <c r="AGL1" s="173"/>
      <c r="AGM1" s="173"/>
      <c r="AGN1" s="173"/>
      <c r="AGO1" s="173"/>
      <c r="AGP1" s="173"/>
      <c r="AGQ1" s="173"/>
      <c r="AGR1" s="173"/>
      <c r="AGS1" s="173"/>
      <c r="AGT1" s="173"/>
      <c r="AGU1" s="173"/>
      <c r="AGV1" s="173"/>
      <c r="AGW1" s="173"/>
      <c r="AGX1" s="173"/>
      <c r="AGY1" s="173"/>
      <c r="AGZ1" s="173"/>
      <c r="AHA1" s="173"/>
      <c r="AHB1" s="173"/>
      <c r="AHC1" s="173"/>
      <c r="AHD1" s="173"/>
      <c r="AHE1" s="173"/>
      <c r="AHF1" s="173"/>
      <c r="AHG1" s="173"/>
      <c r="AHH1" s="173"/>
      <c r="AHI1" s="173"/>
      <c r="AHJ1" s="173"/>
      <c r="AHK1" s="173"/>
      <c r="AHL1" s="173"/>
      <c r="AHM1" s="173"/>
      <c r="AHN1" s="173"/>
      <c r="AHO1" s="173"/>
      <c r="AHP1" s="173"/>
      <c r="AHQ1" s="173"/>
      <c r="AHR1" s="173"/>
      <c r="AHS1" s="173"/>
      <c r="AHT1" s="173"/>
      <c r="AHU1" s="173"/>
      <c r="AHV1" s="173"/>
      <c r="AHW1" s="173"/>
      <c r="AHX1" s="173"/>
      <c r="AHY1" s="173"/>
      <c r="AHZ1" s="173"/>
      <c r="AIA1" s="173"/>
      <c r="AIB1" s="173"/>
      <c r="AIC1" s="173"/>
      <c r="AID1" s="173"/>
      <c r="AIE1" s="173"/>
      <c r="AIF1" s="173"/>
      <c r="AIG1" s="173"/>
      <c r="AIH1" s="173"/>
      <c r="AII1" s="173"/>
      <c r="AIJ1" s="173"/>
      <c r="AIK1" s="173"/>
      <c r="AIL1" s="173"/>
      <c r="AIM1" s="173"/>
      <c r="AIN1" s="173"/>
      <c r="AIO1" s="173"/>
      <c r="AIP1" s="173"/>
      <c r="AIQ1" s="173"/>
      <c r="AIR1" s="173"/>
      <c r="AIS1" s="173"/>
      <c r="AIT1" s="173"/>
      <c r="AIU1" s="173"/>
      <c r="AIV1" s="173"/>
      <c r="AIW1" s="173"/>
      <c r="AIX1" s="173"/>
      <c r="AIY1" s="173"/>
      <c r="AIZ1" s="173"/>
      <c r="AJA1" s="173"/>
      <c r="AJB1" s="173"/>
      <c r="AJC1" s="173"/>
      <c r="AJD1" s="173"/>
      <c r="AJE1" s="173"/>
      <c r="AJF1" s="173"/>
      <c r="AJG1" s="173"/>
      <c r="AJH1" s="173"/>
      <c r="AJI1" s="173"/>
      <c r="AJJ1" s="173"/>
      <c r="AJK1" s="173"/>
      <c r="AJL1" s="173"/>
      <c r="AJM1" s="173"/>
      <c r="AJN1" s="173"/>
      <c r="AJO1" s="173"/>
      <c r="AJP1" s="173"/>
      <c r="AJQ1" s="173"/>
      <c r="AJR1" s="173"/>
      <c r="AJS1" s="173"/>
      <c r="AJT1" s="173"/>
      <c r="AJU1" s="173"/>
      <c r="AJV1" s="173"/>
      <c r="AJW1" s="173"/>
      <c r="AJX1" s="173"/>
      <c r="AJY1" s="173"/>
      <c r="AJZ1" s="173"/>
      <c r="AKA1" s="173"/>
      <c r="AKB1" s="173"/>
      <c r="AKC1" s="173"/>
      <c r="AKD1" s="173"/>
      <c r="AKE1" s="173"/>
      <c r="AKF1" s="173"/>
      <c r="AKG1" s="173"/>
      <c r="AKH1" s="173"/>
      <c r="AKI1" s="173"/>
      <c r="AKJ1" s="173"/>
      <c r="AKK1" s="173"/>
      <c r="AKL1" s="173"/>
      <c r="AKM1" s="173"/>
      <c r="AKN1" s="173"/>
      <c r="AKO1" s="173"/>
      <c r="AKP1" s="173"/>
      <c r="AKQ1" s="173"/>
      <c r="AKR1" s="173"/>
      <c r="AKS1" s="173"/>
      <c r="AKT1" s="173"/>
      <c r="AKU1" s="173"/>
      <c r="AKV1" s="173"/>
      <c r="AKW1" s="173"/>
      <c r="AKX1" s="173"/>
      <c r="AKY1" s="173"/>
      <c r="AKZ1" s="173"/>
      <c r="ALA1" s="173"/>
      <c r="ALB1" s="173"/>
      <c r="ALC1" s="173"/>
      <c r="ALD1" s="173"/>
      <c r="ALE1" s="173"/>
      <c r="ALF1" s="173"/>
      <c r="ALG1" s="173"/>
      <c r="ALH1" s="173"/>
      <c r="ALI1" s="173"/>
      <c r="ALJ1" s="173"/>
      <c r="ALK1" s="173"/>
      <c r="ALL1" s="173"/>
      <c r="ALM1" s="173"/>
      <c r="ALN1" s="173"/>
      <c r="ALO1" s="173"/>
      <c r="ALP1" s="173"/>
      <c r="ALQ1" s="173"/>
      <c r="ALR1" s="173"/>
      <c r="ALS1" s="173"/>
      <c r="ALT1" s="173"/>
      <c r="ALU1" s="173"/>
      <c r="ALV1" s="173"/>
      <c r="ALW1" s="173"/>
      <c r="ALX1" s="173"/>
      <c r="ALY1" s="173"/>
      <c r="ALZ1" s="173"/>
      <c r="AMA1" s="173"/>
      <c r="AMB1" s="173"/>
      <c r="AMC1" s="173"/>
      <c r="AMD1" s="173"/>
      <c r="AME1" s="173"/>
      <c r="AMF1" s="173"/>
      <c r="AMG1" s="173"/>
      <c r="AMH1" s="173"/>
      <c r="AMI1" s="173"/>
      <c r="AMJ1" s="173"/>
      <c r="AMK1" s="173"/>
      <c r="AML1" s="173"/>
      <c r="AMM1" s="173"/>
      <c r="AMN1" s="173"/>
      <c r="AMO1" s="173"/>
      <c r="AMP1" s="173"/>
      <c r="AMQ1" s="173"/>
      <c r="AMR1" s="173"/>
      <c r="AMS1" s="173"/>
      <c r="AMT1" s="173"/>
      <c r="AMU1" s="173"/>
      <c r="AMV1" s="173"/>
      <c r="AMW1" s="173"/>
      <c r="AMX1" s="173"/>
      <c r="AMY1" s="173"/>
      <c r="AMZ1" s="173"/>
      <c r="ANA1" s="173"/>
      <c r="ANB1" s="173"/>
      <c r="ANC1" s="173"/>
      <c r="AND1" s="173"/>
      <c r="ANE1" s="173"/>
      <c r="ANF1" s="173"/>
      <c r="ANG1" s="173"/>
      <c r="ANH1" s="173"/>
      <c r="ANI1" s="173"/>
      <c r="ANJ1" s="173"/>
      <c r="ANK1" s="173"/>
      <c r="ANL1" s="173"/>
      <c r="ANM1" s="173"/>
      <c r="ANN1" s="173"/>
      <c r="ANO1" s="173"/>
      <c r="ANP1" s="173"/>
      <c r="ANQ1" s="173"/>
      <c r="ANR1" s="173"/>
      <c r="ANS1" s="173"/>
      <c r="ANT1" s="173"/>
      <c r="ANU1" s="173"/>
      <c r="ANV1" s="173"/>
      <c r="ANW1" s="173"/>
      <c r="ANX1" s="173"/>
      <c r="ANY1" s="173"/>
      <c r="ANZ1" s="173"/>
      <c r="AOA1" s="173"/>
      <c r="AOB1" s="173"/>
      <c r="AOC1" s="173"/>
      <c r="AOD1" s="173"/>
      <c r="AOE1" s="173"/>
      <c r="AOF1" s="173"/>
      <c r="AOG1" s="173"/>
      <c r="AOH1" s="173"/>
      <c r="AOI1" s="173"/>
      <c r="AOJ1" s="173"/>
      <c r="AOK1" s="173"/>
      <c r="AOL1" s="173"/>
      <c r="AOM1" s="173"/>
      <c r="AON1" s="173"/>
      <c r="AOO1" s="173"/>
      <c r="AOP1" s="173"/>
      <c r="AOQ1" s="173"/>
      <c r="AOR1" s="173"/>
      <c r="AOS1" s="173"/>
      <c r="AOT1" s="173"/>
      <c r="AOU1" s="173"/>
      <c r="AOV1" s="173"/>
      <c r="AOW1" s="173"/>
      <c r="AOX1" s="173"/>
      <c r="AOY1" s="173"/>
      <c r="AOZ1" s="173"/>
      <c r="APA1" s="173"/>
      <c r="APB1" s="173"/>
      <c r="APC1" s="173"/>
      <c r="APD1" s="173"/>
      <c r="APE1" s="173"/>
      <c r="APF1" s="173"/>
      <c r="APG1" s="173"/>
      <c r="APH1" s="173"/>
      <c r="API1" s="173"/>
      <c r="APJ1" s="173"/>
      <c r="APK1" s="173"/>
      <c r="APL1" s="173"/>
      <c r="APM1" s="173"/>
      <c r="APN1" s="173"/>
      <c r="APO1" s="173"/>
      <c r="APP1" s="173"/>
      <c r="APQ1" s="173"/>
      <c r="APR1" s="173"/>
      <c r="APS1" s="173"/>
      <c r="APT1" s="173"/>
      <c r="APU1" s="173"/>
      <c r="APV1" s="173"/>
      <c r="APW1" s="173"/>
      <c r="APX1" s="173"/>
      <c r="APY1" s="173"/>
      <c r="APZ1" s="173"/>
      <c r="AQA1" s="173"/>
      <c r="AQB1" s="173"/>
      <c r="AQC1" s="173"/>
      <c r="AQD1" s="173"/>
      <c r="AQE1" s="173"/>
      <c r="AQF1" s="173"/>
      <c r="AQG1" s="173"/>
      <c r="AQH1" s="173"/>
      <c r="AQI1" s="173"/>
      <c r="AQJ1" s="173"/>
      <c r="AQK1" s="173"/>
      <c r="AQL1" s="173"/>
      <c r="AQM1" s="173"/>
      <c r="AQN1" s="173"/>
      <c r="AQO1" s="173"/>
      <c r="AQP1" s="173"/>
      <c r="AQQ1" s="173"/>
      <c r="AQR1" s="173"/>
      <c r="AQS1" s="173"/>
      <c r="AQT1" s="173"/>
      <c r="AQU1" s="173"/>
      <c r="AQV1" s="173"/>
      <c r="AQW1" s="173"/>
      <c r="AQX1" s="173"/>
      <c r="AQY1" s="173"/>
      <c r="AQZ1" s="173"/>
      <c r="ARA1" s="173"/>
      <c r="ARB1" s="173"/>
      <c r="ARC1" s="173"/>
      <c r="ARD1" s="173"/>
      <c r="ARE1" s="173"/>
      <c r="ARF1" s="173"/>
      <c r="ARG1" s="173"/>
      <c r="ARH1" s="173"/>
      <c r="ARI1" s="173"/>
      <c r="ARJ1" s="173"/>
      <c r="ARK1" s="173"/>
      <c r="ARL1" s="173"/>
      <c r="ARM1" s="173"/>
      <c r="ARN1" s="173"/>
      <c r="ARO1" s="173"/>
      <c r="ARP1" s="173"/>
      <c r="ARQ1" s="173"/>
      <c r="ARR1" s="173"/>
      <c r="ARS1" s="173"/>
      <c r="ART1" s="173"/>
      <c r="ARU1" s="173"/>
      <c r="ARV1" s="173"/>
      <c r="ARW1" s="173"/>
      <c r="ARX1" s="173"/>
      <c r="ARY1" s="173"/>
      <c r="ARZ1" s="173"/>
      <c r="ASA1" s="173"/>
      <c r="ASB1" s="173"/>
      <c r="ASC1" s="173"/>
      <c r="ASD1" s="173"/>
      <c r="ASE1" s="173"/>
      <c r="ASF1" s="173"/>
      <c r="ASG1" s="173"/>
      <c r="ASH1" s="173"/>
      <c r="ASI1" s="173"/>
      <c r="ASJ1" s="173"/>
      <c r="ASK1" s="173"/>
      <c r="ASL1" s="173"/>
      <c r="ASM1" s="173"/>
      <c r="ASN1" s="173"/>
      <c r="ASO1" s="173"/>
      <c r="ASP1" s="173"/>
      <c r="ASQ1" s="173"/>
      <c r="ASR1" s="173"/>
      <c r="ASS1" s="173"/>
      <c r="AST1" s="173"/>
      <c r="ASU1" s="173"/>
      <c r="ASV1" s="173"/>
      <c r="ASW1" s="173"/>
      <c r="ASX1" s="173"/>
      <c r="ASY1" s="173"/>
      <c r="ASZ1" s="173"/>
      <c r="ATA1" s="173"/>
      <c r="ATB1" s="173"/>
      <c r="ATC1" s="173"/>
      <c r="ATD1" s="173"/>
      <c r="ATE1" s="173"/>
      <c r="ATF1" s="173"/>
      <c r="ATG1" s="173"/>
      <c r="ATH1" s="173"/>
      <c r="ATI1" s="173"/>
      <c r="ATJ1" s="173"/>
      <c r="ATK1" s="173"/>
      <c r="ATL1" s="173"/>
      <c r="ATM1" s="173"/>
      <c r="ATN1" s="173"/>
      <c r="ATO1" s="173"/>
      <c r="ATP1" s="173"/>
      <c r="ATQ1" s="173"/>
      <c r="ATR1" s="173"/>
      <c r="ATS1" s="173"/>
      <c r="ATT1" s="173"/>
      <c r="ATU1" s="173"/>
      <c r="ATV1" s="173"/>
      <c r="ATW1" s="173"/>
      <c r="ATX1" s="173"/>
      <c r="ATY1" s="173"/>
      <c r="ATZ1" s="173"/>
      <c r="AUA1" s="173"/>
      <c r="AUB1" s="173"/>
      <c r="AUC1" s="173"/>
      <c r="AUD1" s="173"/>
      <c r="AUE1" s="173"/>
      <c r="AUF1" s="173"/>
      <c r="AUG1" s="173"/>
      <c r="AUH1" s="173"/>
      <c r="AUI1" s="173"/>
      <c r="AUJ1" s="173"/>
      <c r="AUK1" s="173"/>
      <c r="AUL1" s="173"/>
      <c r="AUM1" s="173"/>
      <c r="AUN1" s="173"/>
      <c r="AUO1" s="173"/>
      <c r="AUP1" s="173"/>
      <c r="AUQ1" s="173"/>
      <c r="AUR1" s="173"/>
      <c r="AUS1" s="173"/>
      <c r="AUT1" s="173"/>
      <c r="AUU1" s="173"/>
      <c r="AUV1" s="173"/>
      <c r="AUW1" s="173"/>
      <c r="AUX1" s="173"/>
      <c r="AUY1" s="173"/>
      <c r="AUZ1" s="173"/>
      <c r="AVA1" s="173"/>
      <c r="AVB1" s="173"/>
      <c r="AVC1" s="173"/>
      <c r="AVD1" s="173"/>
      <c r="AVE1" s="173"/>
      <c r="AVF1" s="173"/>
      <c r="AVG1" s="173"/>
      <c r="AVH1" s="173"/>
      <c r="AVI1" s="173"/>
      <c r="AVJ1" s="173"/>
      <c r="AVK1" s="173"/>
      <c r="AVL1" s="173"/>
      <c r="AVM1" s="173"/>
      <c r="AVN1" s="173"/>
      <c r="AVO1" s="173"/>
      <c r="AVP1" s="173"/>
      <c r="AVQ1" s="173"/>
      <c r="AVR1" s="173"/>
      <c r="AVS1" s="173"/>
      <c r="AVT1" s="173"/>
      <c r="AVU1" s="173"/>
      <c r="AVV1" s="173"/>
      <c r="AVW1" s="173"/>
      <c r="AVX1" s="173"/>
      <c r="AVY1" s="173"/>
      <c r="AVZ1" s="173"/>
      <c r="AWA1" s="173"/>
      <c r="AWB1" s="173"/>
      <c r="AWC1" s="173"/>
      <c r="AWD1" s="173"/>
      <c r="AWE1" s="173"/>
      <c r="AWF1" s="173"/>
      <c r="AWG1" s="173"/>
      <c r="AWH1" s="173"/>
      <c r="AWI1" s="173"/>
      <c r="AWJ1" s="173"/>
      <c r="AWK1" s="173"/>
      <c r="AWL1" s="173"/>
      <c r="AWM1" s="173"/>
      <c r="AWN1" s="173"/>
      <c r="AWO1" s="173"/>
      <c r="AWP1" s="173"/>
      <c r="AWQ1" s="173"/>
      <c r="AWR1" s="173"/>
      <c r="AWS1" s="173"/>
      <c r="AWT1" s="173"/>
      <c r="AWU1" s="173"/>
      <c r="AWV1" s="173"/>
      <c r="AWW1" s="173"/>
      <c r="AWX1" s="173"/>
      <c r="AWY1" s="173"/>
      <c r="AWZ1" s="173"/>
      <c r="AXA1" s="173"/>
      <c r="AXB1" s="173"/>
      <c r="AXC1" s="173"/>
      <c r="AXD1" s="173"/>
      <c r="AXE1" s="173"/>
      <c r="AXF1" s="173"/>
      <c r="AXG1" s="173"/>
      <c r="AXH1" s="173"/>
      <c r="AXI1" s="173"/>
      <c r="AXJ1" s="173"/>
      <c r="AXK1" s="173"/>
      <c r="AXL1" s="173"/>
      <c r="AXM1" s="173"/>
      <c r="AXN1" s="173"/>
      <c r="AXO1" s="173"/>
      <c r="AXP1" s="173"/>
      <c r="AXQ1" s="173"/>
      <c r="AXR1" s="173"/>
      <c r="AXS1" s="173"/>
      <c r="AXT1" s="173"/>
      <c r="AXU1" s="173"/>
      <c r="AXV1" s="173"/>
      <c r="AXW1" s="173"/>
      <c r="AXX1" s="173"/>
      <c r="AXY1" s="173"/>
      <c r="AXZ1" s="173"/>
      <c r="AYA1" s="173"/>
      <c r="AYB1" s="173"/>
      <c r="AYC1" s="173"/>
      <c r="AYD1" s="173"/>
      <c r="AYE1" s="173"/>
      <c r="AYF1" s="173"/>
      <c r="AYG1" s="173"/>
      <c r="AYH1" s="173"/>
      <c r="AYI1" s="173"/>
      <c r="AYJ1" s="173"/>
      <c r="AYK1" s="173"/>
      <c r="AYL1" s="173"/>
      <c r="AYM1" s="173"/>
      <c r="AYN1" s="173"/>
      <c r="AYO1" s="173"/>
      <c r="AYP1" s="173"/>
      <c r="AYQ1" s="173"/>
      <c r="AYR1" s="173"/>
      <c r="AYS1" s="173"/>
      <c r="AYT1" s="173"/>
      <c r="AYU1" s="173"/>
      <c r="AYV1" s="173"/>
      <c r="AYW1" s="173"/>
      <c r="AYX1" s="173"/>
      <c r="AYY1" s="173"/>
      <c r="AYZ1" s="173"/>
      <c r="AZA1" s="173"/>
      <c r="AZB1" s="173"/>
      <c r="AZC1" s="173"/>
      <c r="AZD1" s="173"/>
      <c r="AZE1" s="173"/>
      <c r="AZF1" s="173"/>
      <c r="AZG1" s="173"/>
      <c r="AZH1" s="173"/>
      <c r="AZI1" s="173"/>
      <c r="AZJ1" s="173"/>
      <c r="AZK1" s="173"/>
      <c r="AZL1" s="173"/>
      <c r="AZM1" s="173"/>
      <c r="AZN1" s="173"/>
      <c r="AZO1" s="173"/>
      <c r="AZP1" s="173"/>
      <c r="AZQ1" s="173"/>
      <c r="AZR1" s="173"/>
      <c r="AZS1" s="173"/>
      <c r="AZT1" s="173"/>
      <c r="AZU1" s="173"/>
      <c r="AZV1" s="173"/>
      <c r="AZW1" s="173"/>
      <c r="AZX1" s="173"/>
      <c r="AZY1" s="173"/>
      <c r="AZZ1" s="173"/>
      <c r="BAA1" s="173"/>
      <c r="BAB1" s="173"/>
      <c r="BAC1" s="173"/>
      <c r="BAD1" s="173"/>
      <c r="BAE1" s="173"/>
      <c r="BAF1" s="173"/>
      <c r="BAG1" s="173"/>
      <c r="BAH1" s="173"/>
      <c r="BAI1" s="173"/>
      <c r="BAJ1" s="173"/>
      <c r="BAK1" s="173"/>
      <c r="BAL1" s="173"/>
      <c r="BAM1" s="173"/>
      <c r="BAN1" s="173"/>
      <c r="BAO1" s="173"/>
      <c r="BAP1" s="173"/>
      <c r="BAQ1" s="173"/>
      <c r="BAR1" s="173"/>
      <c r="BAS1" s="173"/>
      <c r="BAT1" s="173"/>
      <c r="BAU1" s="173"/>
      <c r="BAV1" s="173"/>
      <c r="BAW1" s="173"/>
      <c r="BAX1" s="173"/>
      <c r="BAY1" s="173"/>
      <c r="BAZ1" s="173"/>
      <c r="BBA1" s="173"/>
      <c r="BBB1" s="173"/>
      <c r="BBC1" s="173"/>
      <c r="BBD1" s="173"/>
      <c r="BBE1" s="173"/>
      <c r="BBF1" s="173"/>
      <c r="BBG1" s="173"/>
      <c r="BBH1" s="173"/>
      <c r="BBI1" s="173"/>
      <c r="BBJ1" s="173"/>
      <c r="BBK1" s="173"/>
      <c r="BBL1" s="173"/>
      <c r="BBM1" s="173"/>
      <c r="BBN1" s="173"/>
      <c r="BBO1" s="173"/>
      <c r="BBP1" s="173"/>
      <c r="BBQ1" s="173"/>
      <c r="BBR1" s="173"/>
      <c r="BBS1" s="173"/>
      <c r="BBT1" s="173"/>
      <c r="BBU1" s="173"/>
      <c r="BBV1" s="173"/>
      <c r="BBW1" s="173"/>
      <c r="BBX1" s="173"/>
      <c r="BBY1" s="173"/>
      <c r="BBZ1" s="173"/>
      <c r="BCA1" s="173"/>
      <c r="BCB1" s="173"/>
      <c r="BCC1" s="173"/>
      <c r="BCD1" s="173"/>
      <c r="BCE1" s="173"/>
      <c r="BCF1" s="173"/>
      <c r="BCG1" s="173"/>
      <c r="BCH1" s="173"/>
      <c r="BCI1" s="173"/>
      <c r="BCJ1" s="173"/>
      <c r="BCK1" s="173"/>
      <c r="BCL1" s="173"/>
      <c r="BCM1" s="173"/>
      <c r="BCN1" s="173"/>
      <c r="BCO1" s="173"/>
      <c r="BCP1" s="173"/>
      <c r="BCQ1" s="173"/>
      <c r="BCR1" s="173"/>
      <c r="BCS1" s="173"/>
      <c r="BCT1" s="173"/>
      <c r="BCU1" s="173"/>
      <c r="BCV1" s="173"/>
      <c r="BCW1" s="173"/>
      <c r="BCX1" s="173"/>
      <c r="BCY1" s="173"/>
      <c r="BCZ1" s="173"/>
      <c r="BDA1" s="173"/>
      <c r="BDB1" s="173"/>
      <c r="BDC1" s="173"/>
      <c r="BDD1" s="173"/>
      <c r="BDE1" s="173"/>
      <c r="BDF1" s="173"/>
      <c r="BDG1" s="173"/>
      <c r="BDH1" s="173"/>
      <c r="BDI1" s="173"/>
      <c r="BDJ1" s="173"/>
      <c r="BDK1" s="173"/>
      <c r="BDL1" s="173"/>
      <c r="BDM1" s="173"/>
      <c r="BDN1" s="173"/>
      <c r="BDO1" s="173"/>
      <c r="BDP1" s="173"/>
      <c r="BDQ1" s="173"/>
      <c r="BDR1" s="173"/>
      <c r="BDS1" s="173"/>
      <c r="BDT1" s="173"/>
      <c r="BDU1" s="173"/>
      <c r="BDV1" s="173"/>
      <c r="BDW1" s="173"/>
      <c r="BDX1" s="173"/>
      <c r="BDY1" s="173"/>
      <c r="BDZ1" s="173"/>
      <c r="BEA1" s="173"/>
      <c r="BEB1" s="173"/>
      <c r="BEC1" s="173"/>
      <c r="BED1" s="173"/>
      <c r="BEE1" s="173"/>
      <c r="BEF1" s="173"/>
      <c r="BEG1" s="173"/>
      <c r="BEH1" s="173"/>
      <c r="BEI1" s="173"/>
      <c r="BEJ1" s="173"/>
      <c r="BEK1" s="173"/>
      <c r="BEL1" s="173"/>
      <c r="BEM1" s="173"/>
      <c r="BEN1" s="173"/>
      <c r="BEO1" s="173"/>
      <c r="BEP1" s="173"/>
      <c r="BEQ1" s="173"/>
      <c r="BER1" s="173"/>
      <c r="BES1" s="173"/>
      <c r="BET1" s="173"/>
      <c r="BEU1" s="173"/>
      <c r="BEV1" s="173"/>
      <c r="BEW1" s="173"/>
      <c r="BEX1" s="173"/>
      <c r="BEY1" s="173"/>
      <c r="BEZ1" s="173"/>
      <c r="BFA1" s="173"/>
      <c r="BFB1" s="173"/>
      <c r="BFC1" s="173"/>
      <c r="BFD1" s="173"/>
      <c r="BFE1" s="173"/>
      <c r="BFF1" s="173"/>
      <c r="BFG1" s="173"/>
      <c r="BFH1" s="173"/>
      <c r="BFI1" s="173"/>
      <c r="BFJ1" s="173"/>
      <c r="BFK1" s="173"/>
      <c r="BFL1" s="173"/>
      <c r="BFM1" s="173"/>
      <c r="BFN1" s="173"/>
      <c r="BFO1" s="173"/>
      <c r="BFP1" s="173"/>
      <c r="BFQ1" s="173"/>
      <c r="BFR1" s="173"/>
      <c r="BFS1" s="173"/>
      <c r="BFT1" s="173"/>
      <c r="BFU1" s="173"/>
      <c r="BFV1" s="173"/>
      <c r="BFW1" s="173"/>
      <c r="BFX1" s="173"/>
      <c r="BFY1" s="173"/>
      <c r="BFZ1" s="173"/>
      <c r="BGA1" s="173"/>
      <c r="BGB1" s="173"/>
      <c r="BGC1" s="173"/>
      <c r="BGD1" s="173"/>
      <c r="BGE1" s="173"/>
      <c r="BGF1" s="173"/>
      <c r="BGG1" s="173"/>
      <c r="BGH1" s="173"/>
      <c r="BGI1" s="173"/>
      <c r="BGJ1" s="173"/>
      <c r="BGK1" s="173"/>
      <c r="BGL1" s="173"/>
      <c r="BGM1" s="173"/>
      <c r="BGN1" s="173"/>
      <c r="BGO1" s="173"/>
      <c r="BGP1" s="173"/>
      <c r="BGQ1" s="173"/>
      <c r="BGR1" s="173"/>
      <c r="BGS1" s="173"/>
      <c r="BGT1" s="173"/>
      <c r="BGU1" s="173"/>
      <c r="BGV1" s="173"/>
      <c r="BGW1" s="173"/>
      <c r="BGX1" s="173"/>
      <c r="BGY1" s="173"/>
      <c r="BGZ1" s="173"/>
      <c r="BHA1" s="173"/>
      <c r="BHB1" s="173"/>
      <c r="BHC1" s="173"/>
      <c r="BHD1" s="173"/>
      <c r="BHE1" s="173"/>
      <c r="BHF1" s="173"/>
      <c r="BHG1" s="173"/>
      <c r="BHH1" s="173"/>
      <c r="BHI1" s="173"/>
      <c r="BHJ1" s="173"/>
      <c r="BHK1" s="173"/>
      <c r="BHL1" s="173"/>
      <c r="BHM1" s="173"/>
      <c r="BHN1" s="173"/>
      <c r="BHO1" s="173"/>
      <c r="BHP1" s="173"/>
      <c r="BHQ1" s="173"/>
      <c r="BHR1" s="173"/>
      <c r="BHS1" s="173"/>
      <c r="BHT1" s="173"/>
      <c r="BHU1" s="173"/>
      <c r="BHV1" s="173"/>
      <c r="BHW1" s="173"/>
      <c r="BHX1" s="173"/>
      <c r="BHY1" s="173"/>
      <c r="BHZ1" s="173"/>
      <c r="BIA1" s="173"/>
      <c r="BIB1" s="173"/>
      <c r="BIC1" s="173"/>
      <c r="BID1" s="173"/>
      <c r="BIE1" s="173"/>
      <c r="BIF1" s="173"/>
      <c r="BIG1" s="173"/>
      <c r="BIH1" s="173"/>
      <c r="BII1" s="173"/>
      <c r="BIJ1" s="173"/>
      <c r="BIK1" s="173"/>
      <c r="BIL1" s="173"/>
      <c r="BIM1" s="173"/>
      <c r="BIN1" s="173"/>
      <c r="BIO1" s="173"/>
      <c r="BIP1" s="173"/>
      <c r="BIQ1" s="173"/>
      <c r="BIR1" s="173"/>
      <c r="BIS1" s="173"/>
      <c r="BIT1" s="173"/>
      <c r="BIU1" s="173"/>
      <c r="BIV1" s="173"/>
      <c r="BIW1" s="173"/>
      <c r="BIX1" s="173"/>
      <c r="BIY1" s="173"/>
      <c r="BIZ1" s="173"/>
      <c r="BJA1" s="173"/>
      <c r="BJB1" s="173"/>
      <c r="BJC1" s="173"/>
      <c r="BJD1" s="173"/>
      <c r="BJE1" s="173"/>
      <c r="BJF1" s="173"/>
      <c r="BJG1" s="173"/>
      <c r="BJH1" s="173"/>
      <c r="BJI1" s="173"/>
      <c r="BJJ1" s="173"/>
      <c r="BJK1" s="173"/>
      <c r="BJL1" s="173"/>
      <c r="BJM1" s="173"/>
      <c r="BJN1" s="173"/>
      <c r="BJO1" s="173"/>
      <c r="BJP1" s="173"/>
      <c r="BJQ1" s="173"/>
      <c r="BJR1" s="173"/>
      <c r="BJS1" s="173"/>
      <c r="BJT1" s="173"/>
      <c r="BJU1" s="173"/>
      <c r="BJV1" s="173"/>
      <c r="BJW1" s="173"/>
      <c r="BJX1" s="173"/>
      <c r="BJY1" s="173"/>
      <c r="BJZ1" s="173"/>
      <c r="BKA1" s="173"/>
      <c r="BKB1" s="173"/>
      <c r="BKC1" s="173"/>
      <c r="BKD1" s="173"/>
      <c r="BKE1" s="173"/>
      <c r="BKF1" s="173"/>
      <c r="BKG1" s="173"/>
      <c r="BKH1" s="173"/>
      <c r="BKI1" s="173"/>
      <c r="BKJ1" s="173"/>
      <c r="BKK1" s="173"/>
      <c r="BKL1" s="173"/>
      <c r="BKM1" s="173"/>
      <c r="BKN1" s="173"/>
      <c r="BKO1" s="173"/>
      <c r="BKP1" s="173"/>
      <c r="BKQ1" s="173"/>
      <c r="BKR1" s="173"/>
      <c r="BKS1" s="173"/>
      <c r="BKT1" s="173"/>
      <c r="BKU1" s="173"/>
      <c r="BKV1" s="173"/>
      <c r="BKW1" s="173"/>
      <c r="BKX1" s="173"/>
      <c r="BKY1" s="173"/>
      <c r="BKZ1" s="173"/>
      <c r="BLA1" s="173"/>
      <c r="BLB1" s="173"/>
      <c r="BLC1" s="173"/>
      <c r="BLD1" s="173"/>
      <c r="BLE1" s="173"/>
      <c r="BLF1" s="173"/>
      <c r="BLG1" s="173"/>
      <c r="BLH1" s="173"/>
      <c r="BLI1" s="173"/>
      <c r="BLJ1" s="173"/>
      <c r="BLK1" s="173"/>
      <c r="BLL1" s="173"/>
      <c r="BLM1" s="173"/>
      <c r="BLN1" s="173"/>
      <c r="BLO1" s="173"/>
      <c r="BLP1" s="173"/>
      <c r="BLQ1" s="173"/>
      <c r="BLR1" s="173"/>
      <c r="BLS1" s="173"/>
      <c r="BLT1" s="173"/>
      <c r="BLU1" s="173"/>
      <c r="BLV1" s="173"/>
      <c r="BLW1" s="173"/>
      <c r="BLX1" s="173"/>
      <c r="BLY1" s="173"/>
      <c r="BLZ1" s="173"/>
      <c r="BMA1" s="173"/>
      <c r="BMB1" s="173"/>
      <c r="BMC1" s="173"/>
      <c r="BMD1" s="173"/>
      <c r="BME1" s="173"/>
      <c r="BMF1" s="173"/>
      <c r="BMG1" s="173"/>
      <c r="BMH1" s="173"/>
      <c r="BMI1" s="173"/>
      <c r="BMJ1" s="173"/>
      <c r="BMK1" s="173"/>
      <c r="BML1" s="173"/>
      <c r="BMM1" s="173"/>
      <c r="BMN1" s="173"/>
      <c r="BMO1" s="173"/>
      <c r="BMP1" s="173"/>
      <c r="BMQ1" s="173"/>
      <c r="BMR1" s="173"/>
      <c r="BMS1" s="173"/>
      <c r="BMT1" s="173"/>
      <c r="BMU1" s="173"/>
      <c r="BMV1" s="173"/>
      <c r="BMW1" s="173"/>
      <c r="BMX1" s="173"/>
      <c r="BMY1" s="173"/>
      <c r="BMZ1" s="173"/>
      <c r="BNA1" s="173"/>
      <c r="BNB1" s="173"/>
      <c r="BNC1" s="173"/>
      <c r="BND1" s="173"/>
      <c r="BNE1" s="173"/>
      <c r="BNF1" s="173"/>
      <c r="BNG1" s="173"/>
      <c r="BNH1" s="173"/>
      <c r="BNI1" s="173"/>
      <c r="BNJ1" s="173"/>
      <c r="BNK1" s="173"/>
      <c r="BNL1" s="173"/>
      <c r="BNM1" s="173"/>
      <c r="BNN1" s="173"/>
      <c r="BNO1" s="173"/>
      <c r="BNP1" s="173"/>
      <c r="BNQ1" s="173"/>
      <c r="BNR1" s="173"/>
      <c r="BNS1" s="173"/>
      <c r="BNT1" s="173"/>
      <c r="BNU1" s="173"/>
      <c r="BNV1" s="173"/>
      <c r="BNW1" s="173"/>
      <c r="BNX1" s="173"/>
      <c r="BNY1" s="173"/>
      <c r="BNZ1" s="173"/>
      <c r="BOA1" s="173"/>
      <c r="BOB1" s="173"/>
      <c r="BOC1" s="173"/>
      <c r="BOD1" s="173"/>
      <c r="BOE1" s="173"/>
      <c r="BOF1" s="173"/>
      <c r="BOG1" s="173"/>
      <c r="BOH1" s="173"/>
      <c r="BOI1" s="173"/>
      <c r="BOJ1" s="173"/>
      <c r="BOK1" s="173"/>
      <c r="BOL1" s="173"/>
      <c r="BOM1" s="173"/>
      <c r="BON1" s="173"/>
      <c r="BOO1" s="173"/>
      <c r="BOP1" s="173"/>
      <c r="BOQ1" s="173"/>
      <c r="BOR1" s="173"/>
      <c r="BOS1" s="173"/>
      <c r="BOT1" s="173"/>
      <c r="BOU1" s="173"/>
      <c r="BOV1" s="173"/>
      <c r="BOW1" s="173"/>
      <c r="BOX1" s="173"/>
      <c r="BOY1" s="173"/>
      <c r="BOZ1" s="173"/>
      <c r="BPA1" s="173"/>
      <c r="BPB1" s="173"/>
      <c r="BPC1" s="173"/>
      <c r="BPD1" s="173"/>
      <c r="BPE1" s="173"/>
      <c r="BPF1" s="173"/>
      <c r="BPG1" s="173"/>
      <c r="BPH1" s="173"/>
      <c r="BPI1" s="173"/>
      <c r="BPJ1" s="173"/>
      <c r="BPK1" s="173"/>
      <c r="BPL1" s="173"/>
      <c r="BPM1" s="173"/>
      <c r="BPN1" s="173"/>
      <c r="BPO1" s="173"/>
      <c r="BPP1" s="173"/>
      <c r="BPQ1" s="173"/>
      <c r="BPR1" s="173"/>
      <c r="BPS1" s="173"/>
      <c r="BPT1" s="173"/>
      <c r="BPU1" s="173"/>
      <c r="BPV1" s="173"/>
      <c r="BPW1" s="173"/>
      <c r="BPX1" s="173"/>
      <c r="BPY1" s="173"/>
      <c r="BPZ1" s="173"/>
      <c r="BQA1" s="173"/>
      <c r="BQB1" s="173"/>
      <c r="BQC1" s="173"/>
      <c r="BQD1" s="173"/>
      <c r="BQE1" s="173"/>
      <c r="BQF1" s="173"/>
      <c r="BQG1" s="173"/>
      <c r="BQH1" s="173"/>
      <c r="BQI1" s="173"/>
      <c r="BQJ1" s="173"/>
      <c r="BQK1" s="173"/>
      <c r="BQL1" s="173"/>
      <c r="BQM1" s="173"/>
      <c r="BQN1" s="173"/>
      <c r="BQO1" s="173"/>
      <c r="BQP1" s="173"/>
      <c r="BQQ1" s="173"/>
      <c r="BQR1" s="173"/>
      <c r="BQS1" s="173"/>
      <c r="BQT1" s="173"/>
      <c r="BQU1" s="173"/>
      <c r="BQV1" s="173"/>
      <c r="BQW1" s="173"/>
      <c r="BQX1" s="173"/>
      <c r="BQY1" s="173"/>
      <c r="BQZ1" s="173"/>
      <c r="BRA1" s="173"/>
      <c r="BRB1" s="173"/>
      <c r="BRC1" s="173"/>
      <c r="BRD1" s="173"/>
      <c r="BRE1" s="173"/>
      <c r="BRF1" s="173"/>
      <c r="BRG1" s="173"/>
      <c r="BRH1" s="173"/>
      <c r="BRI1" s="173"/>
      <c r="BRJ1" s="173"/>
      <c r="BRK1" s="173"/>
      <c r="BRL1" s="173"/>
      <c r="BRM1" s="173"/>
      <c r="BRN1" s="173"/>
      <c r="BRO1" s="173"/>
      <c r="BRP1" s="173"/>
      <c r="BRQ1" s="173"/>
      <c r="BRR1" s="173"/>
      <c r="BRS1" s="173"/>
      <c r="BRT1" s="173"/>
      <c r="BRU1" s="173"/>
      <c r="BRV1" s="173"/>
      <c r="BRW1" s="173"/>
      <c r="BRX1" s="173"/>
      <c r="BRY1" s="173"/>
      <c r="BRZ1" s="173"/>
      <c r="BSA1" s="173"/>
      <c r="BSB1" s="173"/>
      <c r="BSC1" s="173"/>
      <c r="BSD1" s="173"/>
      <c r="BSE1" s="173"/>
      <c r="BSF1" s="173"/>
      <c r="BSG1" s="173"/>
      <c r="BSH1" s="173"/>
      <c r="BSI1" s="173"/>
      <c r="BSJ1" s="173"/>
      <c r="BSK1" s="173"/>
      <c r="BSL1" s="173"/>
      <c r="BSM1" s="173"/>
      <c r="BSN1" s="173"/>
      <c r="BSO1" s="173"/>
      <c r="BSP1" s="173"/>
      <c r="BSQ1" s="173"/>
      <c r="BSR1" s="173"/>
      <c r="BSS1" s="173"/>
      <c r="BST1" s="173"/>
      <c r="BSU1" s="173"/>
      <c r="BSV1" s="173"/>
      <c r="BSW1" s="173"/>
      <c r="BSX1" s="173"/>
      <c r="BSY1" s="173"/>
      <c r="BSZ1" s="173"/>
      <c r="BTA1" s="173"/>
      <c r="BTB1" s="173"/>
      <c r="BTC1" s="173"/>
      <c r="BTD1" s="173"/>
      <c r="BTE1" s="173"/>
      <c r="BTF1" s="173"/>
      <c r="BTG1" s="173"/>
      <c r="BTH1" s="173"/>
      <c r="BTI1" s="173"/>
      <c r="BTJ1" s="173"/>
      <c r="BTK1" s="173"/>
      <c r="BTL1" s="173"/>
      <c r="BTM1" s="173"/>
      <c r="BTN1" s="173"/>
      <c r="BTO1" s="173"/>
      <c r="BTP1" s="173"/>
      <c r="BTQ1" s="173"/>
      <c r="BTR1" s="173"/>
      <c r="BTS1" s="173"/>
      <c r="BTT1" s="173"/>
      <c r="BTU1" s="173"/>
      <c r="BTV1" s="173"/>
      <c r="BTW1" s="173"/>
      <c r="BTX1" s="173"/>
      <c r="BTY1" s="173"/>
      <c r="BTZ1" s="173"/>
      <c r="BUA1" s="173"/>
      <c r="BUB1" s="173"/>
      <c r="BUC1" s="173"/>
      <c r="BUD1" s="173"/>
      <c r="BUE1" s="173"/>
      <c r="BUF1" s="173"/>
      <c r="BUG1" s="173"/>
      <c r="BUH1" s="173"/>
      <c r="BUI1" s="173"/>
      <c r="BUJ1" s="173"/>
      <c r="BUK1" s="173"/>
      <c r="BUL1" s="173"/>
      <c r="BUM1" s="173"/>
      <c r="BUN1" s="173"/>
      <c r="BUO1" s="173"/>
      <c r="BUP1" s="173"/>
      <c r="BUQ1" s="173"/>
      <c r="BUR1" s="173"/>
      <c r="BUS1" s="173"/>
      <c r="BUT1" s="173"/>
      <c r="BUU1" s="173"/>
      <c r="BUV1" s="173"/>
      <c r="BUW1" s="173"/>
      <c r="BUX1" s="173"/>
      <c r="BUY1" s="173"/>
      <c r="BUZ1" s="173"/>
      <c r="BVA1" s="173"/>
      <c r="BVB1" s="173"/>
      <c r="BVC1" s="173"/>
      <c r="BVD1" s="173"/>
      <c r="BVE1" s="173"/>
      <c r="BVF1" s="173"/>
      <c r="BVG1" s="173"/>
      <c r="BVH1" s="173"/>
      <c r="BVI1" s="173"/>
      <c r="BVJ1" s="173"/>
      <c r="BVK1" s="173"/>
      <c r="BVL1" s="173"/>
      <c r="BVM1" s="173"/>
      <c r="BVN1" s="173"/>
      <c r="BVO1" s="173"/>
      <c r="BVP1" s="173"/>
      <c r="BVQ1" s="173"/>
      <c r="BVR1" s="173"/>
      <c r="BVS1" s="173"/>
      <c r="BVT1" s="173"/>
      <c r="BVU1" s="173"/>
      <c r="BVV1" s="173"/>
      <c r="BVW1" s="173"/>
      <c r="BVX1" s="173"/>
      <c r="BVY1" s="173"/>
      <c r="BVZ1" s="173"/>
      <c r="BWA1" s="173"/>
      <c r="BWB1" s="173"/>
      <c r="BWC1" s="173"/>
      <c r="BWD1" s="173"/>
      <c r="BWE1" s="173"/>
      <c r="BWF1" s="173"/>
      <c r="BWG1" s="173"/>
      <c r="BWH1" s="173"/>
      <c r="BWI1" s="173"/>
      <c r="BWJ1" s="173"/>
      <c r="BWK1" s="173"/>
      <c r="BWL1" s="173"/>
      <c r="BWM1" s="173"/>
      <c r="BWN1" s="173"/>
      <c r="BWO1" s="173"/>
      <c r="BWP1" s="173"/>
      <c r="BWQ1" s="173"/>
      <c r="BWR1" s="173"/>
      <c r="BWS1" s="173"/>
      <c r="BWT1" s="173"/>
      <c r="BWU1" s="173"/>
      <c r="BWV1" s="173"/>
      <c r="BWW1" s="173"/>
      <c r="BWX1" s="173"/>
      <c r="BWY1" s="173"/>
      <c r="BWZ1" s="173"/>
      <c r="BXA1" s="173"/>
      <c r="BXB1" s="173"/>
      <c r="BXC1" s="173"/>
      <c r="BXD1" s="173"/>
      <c r="BXE1" s="173"/>
      <c r="BXF1" s="173"/>
      <c r="BXG1" s="173"/>
      <c r="BXH1" s="173"/>
      <c r="BXI1" s="173"/>
      <c r="BXJ1" s="173"/>
      <c r="BXK1" s="173"/>
      <c r="BXL1" s="173"/>
      <c r="BXM1" s="173"/>
      <c r="BXN1" s="173"/>
      <c r="BXO1" s="173"/>
      <c r="BXP1" s="173"/>
      <c r="BXQ1" s="173"/>
      <c r="BXR1" s="173"/>
      <c r="BXS1" s="173"/>
      <c r="BXT1" s="173"/>
      <c r="BXU1" s="173"/>
      <c r="BXV1" s="173"/>
      <c r="BXW1" s="173"/>
      <c r="BXX1" s="173"/>
      <c r="BXY1" s="173"/>
      <c r="BXZ1" s="173"/>
      <c r="BYA1" s="173"/>
      <c r="BYB1" s="173"/>
      <c r="BYC1" s="173"/>
      <c r="BYD1" s="173"/>
      <c r="BYE1" s="173"/>
      <c r="BYF1" s="173"/>
      <c r="BYG1" s="173"/>
      <c r="BYH1" s="173"/>
      <c r="BYI1" s="173"/>
      <c r="BYJ1" s="173"/>
      <c r="BYK1" s="173"/>
      <c r="BYL1" s="173"/>
      <c r="BYM1" s="173"/>
      <c r="BYN1" s="173"/>
      <c r="BYO1" s="173"/>
      <c r="BYP1" s="173"/>
      <c r="BYQ1" s="173"/>
      <c r="BYR1" s="173"/>
      <c r="BYS1" s="173"/>
      <c r="BYT1" s="173"/>
      <c r="BYU1" s="173"/>
      <c r="BYV1" s="173"/>
      <c r="BYW1" s="173"/>
      <c r="BYX1" s="173"/>
      <c r="BYY1" s="173"/>
      <c r="BYZ1" s="173"/>
      <c r="BZA1" s="173"/>
      <c r="BZB1" s="173"/>
      <c r="BZC1" s="173"/>
      <c r="BZD1" s="173"/>
      <c r="BZE1" s="173"/>
      <c r="BZF1" s="173"/>
      <c r="BZG1" s="173"/>
      <c r="BZH1" s="173"/>
      <c r="BZI1" s="173"/>
      <c r="BZJ1" s="173"/>
      <c r="BZK1" s="173"/>
      <c r="BZL1" s="173"/>
      <c r="BZM1" s="173"/>
      <c r="BZN1" s="173"/>
      <c r="BZO1" s="173"/>
      <c r="BZP1" s="173"/>
      <c r="BZQ1" s="173"/>
      <c r="BZR1" s="173"/>
      <c r="BZS1" s="173"/>
      <c r="BZT1" s="173"/>
      <c r="BZU1" s="173"/>
      <c r="BZV1" s="173"/>
      <c r="BZW1" s="173"/>
      <c r="BZX1" s="173"/>
      <c r="BZY1" s="173"/>
      <c r="BZZ1" s="173"/>
      <c r="CAA1" s="173"/>
      <c r="CAB1" s="173"/>
      <c r="CAC1" s="173"/>
      <c r="CAD1" s="173"/>
      <c r="CAE1" s="173"/>
      <c r="CAF1" s="173"/>
      <c r="CAG1" s="173"/>
      <c r="CAH1" s="173"/>
      <c r="CAI1" s="173"/>
      <c r="CAJ1" s="173"/>
      <c r="CAK1" s="173"/>
      <c r="CAL1" s="173"/>
      <c r="CAM1" s="173"/>
      <c r="CAN1" s="173"/>
      <c r="CAO1" s="173"/>
      <c r="CAP1" s="173"/>
      <c r="CAQ1" s="173"/>
      <c r="CAR1" s="173"/>
      <c r="CAS1" s="173"/>
      <c r="CAT1" s="173"/>
      <c r="CAU1" s="173"/>
      <c r="CAV1" s="173"/>
      <c r="CAW1" s="173"/>
      <c r="CAX1" s="173"/>
      <c r="CAY1" s="173"/>
      <c r="CAZ1" s="173"/>
      <c r="CBA1" s="173"/>
      <c r="CBB1" s="173"/>
      <c r="CBC1" s="173"/>
      <c r="CBD1" s="173"/>
      <c r="CBE1" s="173"/>
      <c r="CBF1" s="173"/>
      <c r="CBG1" s="173"/>
      <c r="CBH1" s="173"/>
      <c r="CBI1" s="173"/>
      <c r="CBJ1" s="173"/>
      <c r="CBK1" s="173"/>
      <c r="CBL1" s="173"/>
      <c r="CBM1" s="173"/>
      <c r="CBN1" s="173"/>
      <c r="CBO1" s="173"/>
      <c r="CBP1" s="173"/>
      <c r="CBQ1" s="173"/>
      <c r="CBR1" s="173"/>
      <c r="CBS1" s="173"/>
      <c r="CBT1" s="173"/>
      <c r="CBU1" s="173"/>
      <c r="CBV1" s="173"/>
      <c r="CBW1" s="173"/>
      <c r="CBX1" s="173"/>
      <c r="CBY1" s="173"/>
      <c r="CBZ1" s="173"/>
      <c r="CCA1" s="173"/>
      <c r="CCB1" s="173"/>
      <c r="CCC1" s="173"/>
      <c r="CCD1" s="173"/>
      <c r="CCE1" s="173"/>
      <c r="CCF1" s="173"/>
      <c r="CCG1" s="173"/>
      <c r="CCH1" s="173"/>
      <c r="CCI1" s="173"/>
      <c r="CCJ1" s="173"/>
      <c r="CCK1" s="173"/>
      <c r="CCL1" s="173"/>
      <c r="CCM1" s="173"/>
      <c r="CCN1" s="173"/>
      <c r="CCO1" s="173"/>
      <c r="CCP1" s="173"/>
      <c r="CCQ1" s="173"/>
      <c r="CCR1" s="173"/>
      <c r="CCS1" s="173"/>
      <c r="CCT1" s="173"/>
      <c r="CCU1" s="173"/>
      <c r="CCV1" s="173"/>
      <c r="CCW1" s="173"/>
      <c r="CCX1" s="173"/>
      <c r="CCY1" s="173"/>
      <c r="CCZ1" s="173"/>
      <c r="CDA1" s="173"/>
      <c r="CDB1" s="173"/>
      <c r="CDC1" s="173"/>
      <c r="CDD1" s="173"/>
      <c r="CDE1" s="173"/>
      <c r="CDF1" s="173"/>
      <c r="CDG1" s="173"/>
      <c r="CDH1" s="173"/>
      <c r="CDI1" s="173"/>
      <c r="CDJ1" s="173"/>
      <c r="CDK1" s="173"/>
      <c r="CDL1" s="173"/>
      <c r="CDM1" s="173"/>
      <c r="CDN1" s="173"/>
      <c r="CDO1" s="173"/>
      <c r="CDP1" s="173"/>
      <c r="CDQ1" s="173"/>
      <c r="CDR1" s="173"/>
      <c r="CDS1" s="173"/>
      <c r="CDT1" s="173"/>
      <c r="CDU1" s="173"/>
      <c r="CDV1" s="173"/>
      <c r="CDW1" s="173"/>
      <c r="CDX1" s="173"/>
      <c r="CDY1" s="173"/>
      <c r="CDZ1" s="173"/>
      <c r="CEA1" s="173"/>
      <c r="CEB1" s="173"/>
      <c r="CEC1" s="173"/>
      <c r="CED1" s="173"/>
      <c r="CEE1" s="173"/>
      <c r="CEF1" s="173"/>
      <c r="CEG1" s="173"/>
      <c r="CEH1" s="173"/>
      <c r="CEI1" s="173"/>
      <c r="CEJ1" s="173"/>
      <c r="CEK1" s="173"/>
      <c r="CEL1" s="173"/>
      <c r="CEM1" s="173"/>
      <c r="CEN1" s="173"/>
      <c r="CEO1" s="173"/>
      <c r="CEP1" s="173"/>
      <c r="CEQ1" s="173"/>
      <c r="CER1" s="173"/>
      <c r="CES1" s="173"/>
      <c r="CET1" s="173"/>
      <c r="CEU1" s="173"/>
      <c r="CEV1" s="173"/>
      <c r="CEW1" s="173"/>
      <c r="CEX1" s="173"/>
      <c r="CEY1" s="173"/>
      <c r="CEZ1" s="173"/>
      <c r="CFA1" s="173"/>
      <c r="CFB1" s="173"/>
      <c r="CFC1" s="173"/>
      <c r="CFD1" s="173"/>
      <c r="CFE1" s="173"/>
      <c r="CFF1" s="173"/>
      <c r="CFG1" s="173"/>
      <c r="CFH1" s="173"/>
      <c r="CFI1" s="173"/>
      <c r="CFJ1" s="173"/>
      <c r="CFK1" s="173"/>
      <c r="CFL1" s="173"/>
      <c r="CFM1" s="173"/>
      <c r="CFN1" s="173"/>
      <c r="CFO1" s="173"/>
      <c r="CFP1" s="173"/>
      <c r="CFQ1" s="173"/>
      <c r="CFR1" s="173"/>
      <c r="CFS1" s="173"/>
      <c r="CFT1" s="173"/>
      <c r="CFU1" s="173"/>
      <c r="CFV1" s="173"/>
      <c r="CFW1" s="173"/>
      <c r="CFX1" s="173"/>
      <c r="CFY1" s="173"/>
      <c r="CFZ1" s="173"/>
      <c r="CGA1" s="173"/>
      <c r="CGB1" s="173"/>
      <c r="CGC1" s="173"/>
      <c r="CGD1" s="173"/>
      <c r="CGE1" s="173"/>
      <c r="CGF1" s="173"/>
      <c r="CGG1" s="173"/>
      <c r="CGH1" s="173"/>
      <c r="CGI1" s="173"/>
      <c r="CGJ1" s="173"/>
      <c r="CGK1" s="173"/>
      <c r="CGL1" s="173"/>
      <c r="CGM1" s="173"/>
      <c r="CGN1" s="173"/>
      <c r="CGO1" s="173"/>
      <c r="CGP1" s="173"/>
      <c r="CGQ1" s="173"/>
      <c r="CGR1" s="173"/>
      <c r="CGS1" s="173"/>
      <c r="CGT1" s="173"/>
      <c r="CGU1" s="173"/>
      <c r="CGV1" s="173"/>
      <c r="CGW1" s="173"/>
      <c r="CGX1" s="173"/>
      <c r="CGY1" s="173"/>
      <c r="CGZ1" s="173"/>
      <c r="CHA1" s="173"/>
      <c r="CHB1" s="173"/>
      <c r="CHC1" s="173"/>
      <c r="CHD1" s="173"/>
      <c r="CHE1" s="173"/>
      <c r="CHF1" s="173"/>
      <c r="CHG1" s="173"/>
      <c r="CHH1" s="173"/>
      <c r="CHI1" s="173"/>
      <c r="CHJ1" s="173"/>
      <c r="CHK1" s="173"/>
      <c r="CHL1" s="173"/>
      <c r="CHM1" s="173"/>
      <c r="CHN1" s="173"/>
      <c r="CHO1" s="173"/>
      <c r="CHP1" s="173"/>
      <c r="CHQ1" s="173"/>
      <c r="CHR1" s="173"/>
      <c r="CHS1" s="173"/>
      <c r="CHT1" s="173"/>
      <c r="CHU1" s="173"/>
      <c r="CHV1" s="173"/>
      <c r="CHW1" s="173"/>
      <c r="CHX1" s="173"/>
      <c r="CHY1" s="173"/>
      <c r="CHZ1" s="173"/>
      <c r="CIA1" s="173"/>
      <c r="CIB1" s="173"/>
      <c r="CIC1" s="173"/>
      <c r="CID1" s="173"/>
      <c r="CIE1" s="173"/>
      <c r="CIF1" s="173"/>
      <c r="CIG1" s="173"/>
      <c r="CIH1" s="173"/>
      <c r="CII1" s="173"/>
      <c r="CIJ1" s="173"/>
      <c r="CIK1" s="173"/>
      <c r="CIL1" s="173"/>
      <c r="CIM1" s="173"/>
      <c r="CIN1" s="173"/>
      <c r="CIO1" s="173"/>
      <c r="CIP1" s="173"/>
      <c r="CIQ1" s="173"/>
      <c r="CIR1" s="173"/>
      <c r="CIS1" s="173"/>
      <c r="CIT1" s="173"/>
      <c r="CIU1" s="173"/>
      <c r="CIV1" s="173"/>
      <c r="CIW1" s="173"/>
      <c r="CIX1" s="173"/>
      <c r="CIY1" s="173"/>
      <c r="CIZ1" s="173"/>
      <c r="CJA1" s="173"/>
      <c r="CJB1" s="173"/>
      <c r="CJC1" s="173"/>
      <c r="CJD1" s="173"/>
      <c r="CJE1" s="173"/>
      <c r="CJF1" s="173"/>
      <c r="CJG1" s="173"/>
      <c r="CJH1" s="173"/>
      <c r="CJI1" s="173"/>
      <c r="CJJ1" s="173"/>
      <c r="CJK1" s="173"/>
      <c r="CJL1" s="173"/>
      <c r="CJM1" s="173"/>
      <c r="CJN1" s="173"/>
      <c r="CJO1" s="173"/>
      <c r="CJP1" s="173"/>
      <c r="CJQ1" s="173"/>
      <c r="CJR1" s="173"/>
      <c r="CJS1" s="173"/>
      <c r="CJT1" s="173"/>
      <c r="CJU1" s="173"/>
      <c r="CJV1" s="173"/>
      <c r="CJW1" s="173"/>
      <c r="CJX1" s="173"/>
      <c r="CJY1" s="173"/>
      <c r="CJZ1" s="173"/>
      <c r="CKA1" s="173"/>
      <c r="CKB1" s="173"/>
      <c r="CKC1" s="173"/>
      <c r="CKD1" s="173"/>
      <c r="CKE1" s="173"/>
      <c r="CKF1" s="173"/>
      <c r="CKG1" s="173"/>
      <c r="CKH1" s="173"/>
      <c r="CKI1" s="173"/>
      <c r="CKJ1" s="173"/>
      <c r="CKK1" s="173"/>
      <c r="CKL1" s="173"/>
      <c r="CKM1" s="173"/>
      <c r="CKN1" s="173"/>
      <c r="CKO1" s="173"/>
      <c r="CKP1" s="173"/>
      <c r="CKQ1" s="173"/>
      <c r="CKR1" s="173"/>
      <c r="CKS1" s="173"/>
      <c r="CKT1" s="173"/>
      <c r="CKU1" s="173"/>
      <c r="CKV1" s="173"/>
      <c r="CKW1" s="173"/>
      <c r="CKX1" s="173"/>
      <c r="CKY1" s="173"/>
      <c r="CKZ1" s="173"/>
      <c r="CLA1" s="173"/>
      <c r="CLB1" s="173"/>
      <c r="CLC1" s="173"/>
      <c r="CLD1" s="173"/>
      <c r="CLE1" s="173"/>
      <c r="CLF1" s="173"/>
      <c r="CLG1" s="173"/>
      <c r="CLH1" s="173"/>
      <c r="CLI1" s="173"/>
      <c r="CLJ1" s="173"/>
      <c r="CLK1" s="173"/>
      <c r="CLL1" s="173"/>
      <c r="CLM1" s="173"/>
      <c r="CLN1" s="173"/>
      <c r="CLO1" s="173"/>
      <c r="CLP1" s="173"/>
      <c r="CLQ1" s="173"/>
      <c r="CLR1" s="173"/>
      <c r="CLS1" s="173"/>
      <c r="CLT1" s="173"/>
      <c r="CLU1" s="173"/>
      <c r="CLV1" s="173"/>
      <c r="CLW1" s="173"/>
      <c r="CLX1" s="173"/>
      <c r="CLY1" s="173"/>
      <c r="CLZ1" s="173"/>
      <c r="CMA1" s="173"/>
      <c r="CMB1" s="173"/>
      <c r="CMC1" s="173"/>
      <c r="CMD1" s="173"/>
      <c r="CME1" s="173"/>
      <c r="CMF1" s="173"/>
      <c r="CMG1" s="173"/>
      <c r="CMH1" s="173"/>
      <c r="CMI1" s="173"/>
      <c r="CMJ1" s="173"/>
      <c r="CMK1" s="173"/>
      <c r="CML1" s="173"/>
      <c r="CMM1" s="173"/>
      <c r="CMN1" s="173"/>
      <c r="CMO1" s="173"/>
      <c r="CMP1" s="173"/>
      <c r="CMQ1" s="173"/>
      <c r="CMR1" s="173"/>
      <c r="CMS1" s="173"/>
      <c r="CMT1" s="173"/>
      <c r="CMU1" s="173"/>
      <c r="CMV1" s="173"/>
      <c r="CMW1" s="173"/>
      <c r="CMX1" s="173"/>
      <c r="CMY1" s="173"/>
      <c r="CMZ1" s="173"/>
      <c r="CNA1" s="173"/>
      <c r="CNB1" s="173"/>
      <c r="CNC1" s="173"/>
      <c r="CND1" s="173"/>
      <c r="CNE1" s="173"/>
      <c r="CNF1" s="173"/>
      <c r="CNG1" s="173"/>
      <c r="CNH1" s="173"/>
      <c r="CNI1" s="173"/>
      <c r="CNJ1" s="173"/>
      <c r="CNK1" s="173"/>
      <c r="CNL1" s="173"/>
      <c r="CNM1" s="173"/>
      <c r="CNN1" s="173"/>
      <c r="CNO1" s="173"/>
      <c r="CNP1" s="173"/>
      <c r="CNQ1" s="173"/>
      <c r="CNR1" s="173"/>
      <c r="CNS1" s="173"/>
      <c r="CNT1" s="173"/>
      <c r="CNU1" s="173"/>
      <c r="CNV1" s="173"/>
      <c r="CNW1" s="173"/>
      <c r="CNX1" s="173"/>
      <c r="CNY1" s="173"/>
      <c r="CNZ1" s="173"/>
      <c r="COA1" s="173"/>
      <c r="COB1" s="173"/>
      <c r="COC1" s="173"/>
      <c r="COD1" s="173"/>
      <c r="COE1" s="173"/>
      <c r="COF1" s="173"/>
      <c r="COG1" s="173"/>
      <c r="COH1" s="173"/>
      <c r="COI1" s="173"/>
      <c r="COJ1" s="173"/>
      <c r="COK1" s="173"/>
      <c r="COL1" s="173"/>
      <c r="COM1" s="173"/>
      <c r="CON1" s="173"/>
      <c r="COO1" s="173"/>
      <c r="COP1" s="173"/>
      <c r="COQ1" s="173"/>
      <c r="COR1" s="173"/>
      <c r="COS1" s="173"/>
      <c r="COT1" s="173"/>
      <c r="COU1" s="173"/>
      <c r="COV1" s="173"/>
      <c r="COW1" s="173"/>
      <c r="COX1" s="173"/>
      <c r="COY1" s="173"/>
      <c r="COZ1" s="173"/>
      <c r="CPA1" s="173"/>
      <c r="CPB1" s="173"/>
      <c r="CPC1" s="173"/>
      <c r="CPD1" s="173"/>
      <c r="CPE1" s="173"/>
      <c r="CPF1" s="173"/>
      <c r="CPG1" s="173"/>
      <c r="CPH1" s="173"/>
      <c r="CPI1" s="173"/>
      <c r="CPJ1" s="173"/>
      <c r="CPK1" s="173"/>
      <c r="CPL1" s="173"/>
      <c r="CPM1" s="173"/>
      <c r="CPN1" s="173"/>
      <c r="CPO1" s="173"/>
      <c r="CPP1" s="173"/>
      <c r="CPQ1" s="173"/>
      <c r="CPR1" s="173"/>
      <c r="CPS1" s="173"/>
      <c r="CPT1" s="173"/>
      <c r="CPU1" s="173"/>
      <c r="CPV1" s="173"/>
      <c r="CPW1" s="173"/>
      <c r="CPX1" s="173"/>
      <c r="CPY1" s="173"/>
      <c r="CPZ1" s="173"/>
      <c r="CQA1" s="173"/>
      <c r="CQB1" s="173"/>
      <c r="CQC1" s="173"/>
      <c r="CQD1" s="173"/>
      <c r="CQE1" s="173"/>
      <c r="CQF1" s="173"/>
      <c r="CQG1" s="173"/>
      <c r="CQH1" s="173"/>
      <c r="CQI1" s="173"/>
      <c r="CQJ1" s="173"/>
      <c r="CQK1" s="173"/>
      <c r="CQL1" s="173"/>
      <c r="CQM1" s="173"/>
      <c r="CQN1" s="173"/>
      <c r="CQO1" s="173"/>
      <c r="CQP1" s="173"/>
      <c r="CQQ1" s="173"/>
      <c r="CQR1" s="173"/>
      <c r="CQS1" s="173"/>
      <c r="CQT1" s="173"/>
      <c r="CQU1" s="173"/>
      <c r="CQV1" s="173"/>
      <c r="CQW1" s="173"/>
      <c r="CQX1" s="173"/>
      <c r="CQY1" s="173"/>
      <c r="CQZ1" s="173"/>
      <c r="CRA1" s="173"/>
      <c r="CRB1" s="173"/>
      <c r="CRC1" s="173"/>
      <c r="CRD1" s="173"/>
      <c r="CRE1" s="173"/>
      <c r="CRF1" s="173"/>
      <c r="CRG1" s="173"/>
      <c r="CRH1" s="173"/>
      <c r="CRI1" s="173"/>
      <c r="CRJ1" s="173"/>
      <c r="CRK1" s="173"/>
      <c r="CRL1" s="173"/>
      <c r="CRM1" s="173"/>
      <c r="CRN1" s="173"/>
      <c r="CRO1" s="173"/>
      <c r="CRP1" s="173"/>
      <c r="CRQ1" s="173"/>
      <c r="CRR1" s="173"/>
      <c r="CRS1" s="173"/>
      <c r="CRT1" s="173"/>
      <c r="CRU1" s="173"/>
      <c r="CRV1" s="173"/>
      <c r="CRW1" s="173"/>
      <c r="CRX1" s="173"/>
      <c r="CRY1" s="173"/>
      <c r="CRZ1" s="173"/>
      <c r="CSA1" s="173"/>
      <c r="CSB1" s="173"/>
      <c r="CSC1" s="173"/>
      <c r="CSD1" s="173"/>
      <c r="CSE1" s="173"/>
      <c r="CSF1" s="173"/>
      <c r="CSG1" s="173"/>
      <c r="CSH1" s="173"/>
      <c r="CSI1" s="173"/>
      <c r="CSJ1" s="173"/>
      <c r="CSK1" s="173"/>
      <c r="CSL1" s="173"/>
      <c r="CSM1" s="173"/>
      <c r="CSN1" s="173"/>
      <c r="CSO1" s="173"/>
      <c r="CSP1" s="173"/>
      <c r="CSQ1" s="173"/>
      <c r="CSR1" s="173"/>
      <c r="CSS1" s="173"/>
      <c r="CST1" s="173"/>
      <c r="CSU1" s="173"/>
      <c r="CSV1" s="173"/>
      <c r="CSW1" s="173"/>
      <c r="CSX1" s="173"/>
      <c r="CSY1" s="173"/>
      <c r="CSZ1" s="173"/>
      <c r="CTA1" s="173"/>
      <c r="CTB1" s="173"/>
      <c r="CTC1" s="173"/>
      <c r="CTD1" s="173"/>
      <c r="CTE1" s="173"/>
      <c r="CTF1" s="173"/>
      <c r="CTG1" s="173"/>
      <c r="CTH1" s="173"/>
      <c r="CTI1" s="173"/>
      <c r="CTJ1" s="173"/>
      <c r="CTK1" s="173"/>
      <c r="CTL1" s="173"/>
      <c r="CTM1" s="173"/>
      <c r="CTN1" s="173"/>
      <c r="CTO1" s="173"/>
      <c r="CTP1" s="173"/>
      <c r="CTQ1" s="173"/>
      <c r="CTR1" s="173"/>
      <c r="CTS1" s="173"/>
      <c r="CTT1" s="173"/>
      <c r="CTU1" s="173"/>
      <c r="CTV1" s="173"/>
      <c r="CTW1" s="173"/>
      <c r="CTX1" s="173"/>
      <c r="CTY1" s="173"/>
      <c r="CTZ1" s="173"/>
      <c r="CUA1" s="173"/>
      <c r="CUB1" s="173"/>
      <c r="CUC1" s="173"/>
      <c r="CUD1" s="173"/>
      <c r="CUE1" s="173"/>
      <c r="CUF1" s="173"/>
      <c r="CUG1" s="173"/>
      <c r="CUH1" s="173"/>
      <c r="CUI1" s="173"/>
      <c r="CUJ1" s="173"/>
      <c r="CUK1" s="173"/>
      <c r="CUL1" s="173"/>
      <c r="CUM1" s="173"/>
      <c r="CUN1" s="173"/>
      <c r="CUO1" s="173"/>
      <c r="CUP1" s="173"/>
      <c r="CUQ1" s="173"/>
      <c r="CUR1" s="173"/>
      <c r="CUS1" s="173"/>
      <c r="CUT1" s="173"/>
      <c r="CUU1" s="173"/>
      <c r="CUV1" s="173"/>
      <c r="CUW1" s="173"/>
      <c r="CUX1" s="173"/>
      <c r="CUY1" s="173"/>
      <c r="CUZ1" s="173"/>
      <c r="CVA1" s="173"/>
      <c r="CVB1" s="173"/>
      <c r="CVC1" s="173"/>
      <c r="CVD1" s="173"/>
      <c r="CVE1" s="173"/>
      <c r="CVF1" s="173"/>
      <c r="CVG1" s="173"/>
      <c r="CVH1" s="173"/>
      <c r="CVI1" s="173"/>
      <c r="CVJ1" s="173"/>
      <c r="CVK1" s="173"/>
      <c r="CVL1" s="173"/>
      <c r="CVM1" s="173"/>
      <c r="CVN1" s="173"/>
      <c r="CVO1" s="173"/>
      <c r="CVP1" s="173"/>
      <c r="CVQ1" s="173"/>
      <c r="CVR1" s="173"/>
      <c r="CVS1" s="173"/>
      <c r="CVT1" s="173"/>
      <c r="CVU1" s="173"/>
      <c r="CVV1" s="173"/>
      <c r="CVW1" s="173"/>
      <c r="CVX1" s="173"/>
      <c r="CVY1" s="173"/>
      <c r="CVZ1" s="173"/>
      <c r="CWA1" s="173"/>
      <c r="CWB1" s="173"/>
      <c r="CWC1" s="173"/>
      <c r="CWD1" s="173"/>
      <c r="CWE1" s="173"/>
      <c r="CWF1" s="173"/>
      <c r="CWG1" s="173"/>
      <c r="CWH1" s="173"/>
      <c r="CWI1" s="173"/>
      <c r="CWJ1" s="173"/>
      <c r="CWK1" s="173"/>
      <c r="CWL1" s="173"/>
      <c r="CWM1" s="173"/>
      <c r="CWN1" s="173"/>
      <c r="CWO1" s="173"/>
      <c r="CWP1" s="173"/>
      <c r="CWQ1" s="173"/>
      <c r="CWR1" s="173"/>
      <c r="CWS1" s="173"/>
      <c r="CWT1" s="173"/>
      <c r="CWU1" s="173"/>
      <c r="CWV1" s="173"/>
      <c r="CWW1" s="173"/>
      <c r="CWX1" s="173"/>
      <c r="CWY1" s="173"/>
      <c r="CWZ1" s="173"/>
      <c r="CXA1" s="173"/>
      <c r="CXB1" s="173"/>
      <c r="CXC1" s="173"/>
      <c r="CXD1" s="173"/>
      <c r="CXE1" s="173"/>
      <c r="CXF1" s="173"/>
      <c r="CXG1" s="173"/>
      <c r="CXH1" s="173"/>
      <c r="CXI1" s="173"/>
      <c r="CXJ1" s="173"/>
      <c r="CXK1" s="173"/>
      <c r="CXL1" s="173"/>
      <c r="CXM1" s="173"/>
      <c r="CXN1" s="173"/>
      <c r="CXO1" s="173"/>
      <c r="CXP1" s="173"/>
      <c r="CXQ1" s="173"/>
      <c r="CXR1" s="173"/>
      <c r="CXS1" s="173"/>
      <c r="CXT1" s="173"/>
      <c r="CXU1" s="173"/>
      <c r="CXV1" s="173"/>
      <c r="CXW1" s="173"/>
      <c r="CXX1" s="173"/>
      <c r="CXY1" s="173"/>
      <c r="CXZ1" s="173"/>
      <c r="CYA1" s="173"/>
      <c r="CYB1" s="173"/>
      <c r="CYC1" s="173"/>
      <c r="CYD1" s="173"/>
      <c r="CYE1" s="173"/>
      <c r="CYF1" s="173"/>
      <c r="CYG1" s="173"/>
      <c r="CYH1" s="173"/>
      <c r="CYI1" s="173"/>
      <c r="CYJ1" s="173"/>
      <c r="CYK1" s="173"/>
      <c r="CYL1" s="173"/>
      <c r="CYM1" s="173"/>
      <c r="CYN1" s="173"/>
      <c r="CYO1" s="173"/>
      <c r="CYP1" s="173"/>
      <c r="CYQ1" s="173"/>
      <c r="CYR1" s="173"/>
      <c r="CYS1" s="173"/>
      <c r="CYT1" s="173"/>
      <c r="CYU1" s="173"/>
      <c r="CYV1" s="173"/>
      <c r="CYW1" s="173"/>
      <c r="CYX1" s="173"/>
      <c r="CYY1" s="173"/>
      <c r="CYZ1" s="173"/>
      <c r="CZA1" s="173"/>
      <c r="CZB1" s="173"/>
      <c r="CZC1" s="173"/>
      <c r="CZD1" s="173"/>
      <c r="CZE1" s="173"/>
      <c r="CZF1" s="173"/>
      <c r="CZG1" s="173"/>
      <c r="CZH1" s="173"/>
      <c r="CZI1" s="173"/>
      <c r="CZJ1" s="173"/>
      <c r="CZK1" s="173"/>
      <c r="CZL1" s="173"/>
      <c r="CZM1" s="173"/>
      <c r="CZN1" s="173"/>
      <c r="CZO1" s="173"/>
      <c r="CZP1" s="173"/>
      <c r="CZQ1" s="173"/>
      <c r="CZR1" s="173"/>
      <c r="CZS1" s="173"/>
      <c r="CZT1" s="173"/>
      <c r="CZU1" s="173"/>
      <c r="CZV1" s="173"/>
      <c r="CZW1" s="173"/>
      <c r="CZX1" s="173"/>
      <c r="CZY1" s="173"/>
      <c r="CZZ1" s="173"/>
      <c r="DAA1" s="173"/>
      <c r="DAB1" s="173"/>
      <c r="DAC1" s="173"/>
      <c r="DAD1" s="173"/>
      <c r="DAE1" s="173"/>
      <c r="DAF1" s="173"/>
      <c r="DAG1" s="173"/>
      <c r="DAH1" s="173"/>
      <c r="DAI1" s="173"/>
      <c r="DAJ1" s="173"/>
      <c r="DAK1" s="173"/>
      <c r="DAL1" s="173"/>
      <c r="DAM1" s="173"/>
      <c r="DAN1" s="173"/>
      <c r="DAO1" s="173"/>
      <c r="DAP1" s="173"/>
      <c r="DAQ1" s="173"/>
      <c r="DAR1" s="173"/>
      <c r="DAS1" s="173"/>
      <c r="DAT1" s="173"/>
      <c r="DAU1" s="173"/>
      <c r="DAV1" s="173"/>
      <c r="DAW1" s="173"/>
      <c r="DAX1" s="173"/>
      <c r="DAY1" s="173"/>
      <c r="DAZ1" s="173"/>
      <c r="DBA1" s="173"/>
      <c r="DBB1" s="173"/>
      <c r="DBC1" s="173"/>
      <c r="DBD1" s="173"/>
      <c r="DBE1" s="173"/>
      <c r="DBF1" s="173"/>
      <c r="DBG1" s="173"/>
      <c r="DBH1" s="173"/>
      <c r="DBI1" s="173"/>
      <c r="DBJ1" s="173"/>
      <c r="DBK1" s="173"/>
      <c r="DBL1" s="173"/>
      <c r="DBM1" s="173"/>
      <c r="DBN1" s="173"/>
      <c r="DBO1" s="173"/>
      <c r="DBP1" s="173"/>
      <c r="DBQ1" s="173"/>
      <c r="DBR1" s="173"/>
      <c r="DBS1" s="173"/>
      <c r="DBT1" s="173"/>
      <c r="DBU1" s="173"/>
      <c r="DBV1" s="173"/>
      <c r="DBW1" s="173"/>
      <c r="DBX1" s="173"/>
      <c r="DBY1" s="173"/>
      <c r="DBZ1" s="173"/>
      <c r="DCA1" s="173"/>
      <c r="DCB1" s="173"/>
      <c r="DCC1" s="173"/>
      <c r="DCD1" s="173"/>
      <c r="DCE1" s="173"/>
      <c r="DCF1" s="173"/>
      <c r="DCG1" s="173"/>
      <c r="DCH1" s="173"/>
      <c r="DCI1" s="173"/>
      <c r="DCJ1" s="173"/>
      <c r="DCK1" s="173"/>
      <c r="DCL1" s="173"/>
      <c r="DCM1" s="173"/>
      <c r="DCN1" s="173"/>
      <c r="DCO1" s="173"/>
      <c r="DCP1" s="173"/>
      <c r="DCQ1" s="173"/>
      <c r="DCR1" s="173"/>
      <c r="DCS1" s="173"/>
      <c r="DCT1" s="173"/>
      <c r="DCU1" s="173"/>
      <c r="DCV1" s="173"/>
      <c r="DCW1" s="173"/>
      <c r="DCX1" s="173"/>
      <c r="DCY1" s="173"/>
      <c r="DCZ1" s="173"/>
      <c r="DDA1" s="173"/>
      <c r="DDB1" s="173"/>
      <c r="DDC1" s="173"/>
      <c r="DDD1" s="173"/>
      <c r="DDE1" s="173"/>
      <c r="DDF1" s="173"/>
      <c r="DDG1" s="173"/>
      <c r="DDH1" s="173"/>
      <c r="DDI1" s="173"/>
      <c r="DDJ1" s="173"/>
      <c r="DDK1" s="173"/>
      <c r="DDL1" s="173"/>
      <c r="DDM1" s="173"/>
      <c r="DDN1" s="173"/>
      <c r="DDO1" s="173"/>
      <c r="DDP1" s="173"/>
      <c r="DDQ1" s="173"/>
      <c r="DDR1" s="173"/>
      <c r="DDS1" s="173"/>
      <c r="DDT1" s="173"/>
      <c r="DDU1" s="173"/>
      <c r="DDV1" s="173"/>
      <c r="DDW1" s="173"/>
      <c r="DDX1" s="173"/>
      <c r="DDY1" s="173"/>
      <c r="DDZ1" s="173"/>
      <c r="DEA1" s="173"/>
      <c r="DEB1" s="173"/>
      <c r="DEC1" s="173"/>
      <c r="DED1" s="173"/>
      <c r="DEE1" s="173"/>
      <c r="DEF1" s="173"/>
      <c r="DEG1" s="173"/>
      <c r="DEH1" s="173"/>
      <c r="DEI1" s="173"/>
      <c r="DEJ1" s="173"/>
      <c r="DEK1" s="173"/>
      <c r="DEL1" s="173"/>
      <c r="DEM1" s="173"/>
      <c r="DEN1" s="173"/>
      <c r="DEO1" s="173"/>
      <c r="DEP1" s="173"/>
      <c r="DEQ1" s="173"/>
      <c r="DER1" s="173"/>
      <c r="DES1" s="173"/>
      <c r="DET1" s="173"/>
      <c r="DEU1" s="173"/>
      <c r="DEV1" s="173"/>
      <c r="DEW1" s="173"/>
      <c r="DEX1" s="173"/>
      <c r="DEY1" s="173"/>
      <c r="DEZ1" s="173"/>
      <c r="DFA1" s="173"/>
      <c r="DFB1" s="173"/>
      <c r="DFC1" s="173"/>
      <c r="DFD1" s="173"/>
      <c r="DFE1" s="173"/>
      <c r="DFF1" s="173"/>
      <c r="DFG1" s="173"/>
      <c r="DFH1" s="173"/>
      <c r="DFI1" s="173"/>
      <c r="DFJ1" s="173"/>
      <c r="DFK1" s="173"/>
      <c r="DFL1" s="173"/>
      <c r="DFM1" s="173"/>
      <c r="DFN1" s="173"/>
      <c r="DFO1" s="173"/>
      <c r="DFP1" s="173"/>
      <c r="DFQ1" s="173"/>
      <c r="DFR1" s="173"/>
      <c r="DFS1" s="173"/>
      <c r="DFT1" s="173"/>
      <c r="DFU1" s="173"/>
      <c r="DFV1" s="173"/>
      <c r="DFW1" s="173"/>
      <c r="DFX1" s="173"/>
      <c r="DFY1" s="173"/>
      <c r="DFZ1" s="173"/>
      <c r="DGA1" s="173"/>
      <c r="DGB1" s="173"/>
      <c r="DGC1" s="173"/>
      <c r="DGD1" s="173"/>
      <c r="DGE1" s="173"/>
      <c r="DGF1" s="173"/>
      <c r="DGG1" s="173"/>
      <c r="DGH1" s="173"/>
      <c r="DGI1" s="173"/>
      <c r="DGJ1" s="173"/>
      <c r="DGK1" s="173"/>
      <c r="DGL1" s="173"/>
      <c r="DGM1" s="173"/>
      <c r="DGN1" s="173"/>
      <c r="DGO1" s="173"/>
      <c r="DGP1" s="173"/>
      <c r="DGQ1" s="173"/>
      <c r="DGR1" s="173"/>
      <c r="DGS1" s="173"/>
      <c r="DGT1" s="173"/>
      <c r="DGU1" s="173"/>
      <c r="DGV1" s="173"/>
      <c r="DGW1" s="173"/>
      <c r="DGX1" s="173"/>
      <c r="DGY1" s="173"/>
      <c r="DGZ1" s="173"/>
      <c r="DHA1" s="173"/>
      <c r="DHB1" s="173"/>
      <c r="DHC1" s="173"/>
      <c r="DHD1" s="173"/>
      <c r="DHE1" s="173"/>
      <c r="DHF1" s="173"/>
      <c r="DHG1" s="173"/>
      <c r="DHH1" s="173"/>
      <c r="DHI1" s="173"/>
      <c r="DHJ1" s="173"/>
      <c r="DHK1" s="173"/>
      <c r="DHL1" s="173"/>
      <c r="DHM1" s="173"/>
      <c r="DHN1" s="173"/>
      <c r="DHO1" s="173"/>
      <c r="DHP1" s="173"/>
      <c r="DHQ1" s="173"/>
      <c r="DHR1" s="173"/>
      <c r="DHS1" s="173"/>
      <c r="DHT1" s="173"/>
      <c r="DHU1" s="173"/>
      <c r="DHV1" s="173"/>
      <c r="DHW1" s="173"/>
      <c r="DHX1" s="173"/>
      <c r="DHY1" s="173"/>
      <c r="DHZ1" s="173"/>
      <c r="DIA1" s="173"/>
      <c r="DIB1" s="173"/>
      <c r="DIC1" s="173"/>
      <c r="DID1" s="173"/>
      <c r="DIE1" s="173"/>
      <c r="DIF1" s="173"/>
      <c r="DIG1" s="173"/>
      <c r="DIH1" s="173"/>
      <c r="DII1" s="173"/>
      <c r="DIJ1" s="173"/>
      <c r="DIK1" s="173"/>
      <c r="DIL1" s="173"/>
      <c r="DIM1" s="173"/>
      <c r="DIN1" s="173"/>
      <c r="DIO1" s="173"/>
      <c r="DIP1" s="173"/>
      <c r="DIQ1" s="173"/>
      <c r="DIR1" s="173"/>
      <c r="DIS1" s="173"/>
      <c r="DIT1" s="173"/>
      <c r="DIU1" s="173"/>
      <c r="DIV1" s="173"/>
      <c r="DIW1" s="173"/>
      <c r="DIX1" s="173"/>
      <c r="DIY1" s="173"/>
      <c r="DIZ1" s="173"/>
      <c r="DJA1" s="173"/>
      <c r="DJB1" s="173"/>
      <c r="DJC1" s="173"/>
      <c r="DJD1" s="173"/>
      <c r="DJE1" s="173"/>
      <c r="DJF1" s="173"/>
      <c r="DJG1" s="173"/>
      <c r="DJH1" s="173"/>
      <c r="DJI1" s="173"/>
      <c r="DJJ1" s="173"/>
      <c r="DJK1" s="173"/>
      <c r="DJL1" s="173"/>
      <c r="DJM1" s="173"/>
      <c r="DJN1" s="173"/>
      <c r="DJO1" s="173"/>
      <c r="DJP1" s="173"/>
      <c r="DJQ1" s="173"/>
      <c r="DJR1" s="173"/>
      <c r="DJS1" s="173"/>
      <c r="DJT1" s="173"/>
      <c r="DJU1" s="173"/>
      <c r="DJV1" s="173"/>
      <c r="DJW1" s="173"/>
      <c r="DJX1" s="173"/>
      <c r="DJY1" s="173"/>
      <c r="DJZ1" s="173"/>
      <c r="DKA1" s="173"/>
      <c r="DKB1" s="173"/>
      <c r="DKC1" s="173"/>
      <c r="DKD1" s="173"/>
      <c r="DKE1" s="173"/>
      <c r="DKF1" s="173"/>
      <c r="DKG1" s="173"/>
      <c r="DKH1" s="173"/>
      <c r="DKI1" s="173"/>
      <c r="DKJ1" s="173"/>
      <c r="DKK1" s="173"/>
      <c r="DKL1" s="173"/>
      <c r="DKM1" s="173"/>
      <c r="DKN1" s="173"/>
      <c r="DKO1" s="173"/>
      <c r="DKP1" s="173"/>
      <c r="DKQ1" s="173"/>
      <c r="DKR1" s="173"/>
      <c r="DKS1" s="173"/>
      <c r="DKT1" s="173"/>
      <c r="DKU1" s="173"/>
      <c r="DKV1" s="173"/>
      <c r="DKW1" s="173"/>
      <c r="DKX1" s="173"/>
      <c r="DKY1" s="173"/>
      <c r="DKZ1" s="173"/>
      <c r="DLA1" s="173"/>
      <c r="DLB1" s="173"/>
      <c r="DLC1" s="173"/>
      <c r="DLD1" s="173"/>
      <c r="DLE1" s="173"/>
      <c r="DLF1" s="173"/>
      <c r="DLG1" s="173"/>
      <c r="DLH1" s="173"/>
      <c r="DLI1" s="173"/>
      <c r="DLJ1" s="173"/>
      <c r="DLK1" s="173"/>
      <c r="DLL1" s="173"/>
      <c r="DLM1" s="173"/>
      <c r="DLN1" s="173"/>
      <c r="DLO1" s="173"/>
      <c r="DLP1" s="173"/>
      <c r="DLQ1" s="173"/>
      <c r="DLR1" s="173"/>
      <c r="DLS1" s="173"/>
      <c r="DLT1" s="173"/>
      <c r="DLU1" s="173"/>
      <c r="DLV1" s="173"/>
      <c r="DLW1" s="173"/>
      <c r="DLX1" s="173"/>
      <c r="DLY1" s="173"/>
      <c r="DLZ1" s="173"/>
      <c r="DMA1" s="173"/>
      <c r="DMB1" s="173"/>
      <c r="DMC1" s="173"/>
      <c r="DMD1" s="173"/>
      <c r="DME1" s="173"/>
      <c r="DMF1" s="173"/>
      <c r="DMG1" s="173"/>
      <c r="DMH1" s="173"/>
      <c r="DMI1" s="173"/>
      <c r="DMJ1" s="173"/>
      <c r="DMK1" s="173"/>
      <c r="DML1" s="173"/>
      <c r="DMM1" s="173"/>
      <c r="DMN1" s="173"/>
      <c r="DMO1" s="173"/>
      <c r="DMP1" s="173"/>
      <c r="DMQ1" s="173"/>
      <c r="DMR1" s="173"/>
      <c r="DMS1" s="173"/>
      <c r="DMT1" s="173"/>
      <c r="DMU1" s="173"/>
      <c r="DMV1" s="173"/>
      <c r="DMW1" s="173"/>
      <c r="DMX1" s="173"/>
      <c r="DMY1" s="173"/>
      <c r="DMZ1" s="173"/>
      <c r="DNA1" s="173"/>
      <c r="DNB1" s="173"/>
      <c r="DNC1" s="173"/>
      <c r="DND1" s="173"/>
      <c r="DNE1" s="173"/>
      <c r="DNF1" s="173"/>
      <c r="DNG1" s="173"/>
      <c r="DNH1" s="173"/>
      <c r="DNI1" s="173"/>
      <c r="DNJ1" s="173"/>
      <c r="DNK1" s="173"/>
      <c r="DNL1" s="173"/>
      <c r="DNM1" s="173"/>
      <c r="DNN1" s="173"/>
      <c r="DNO1" s="173"/>
      <c r="DNP1" s="173"/>
      <c r="DNQ1" s="173"/>
      <c r="DNR1" s="173"/>
      <c r="DNS1" s="173"/>
      <c r="DNT1" s="173"/>
      <c r="DNU1" s="173"/>
      <c r="DNV1" s="173"/>
      <c r="DNW1" s="173"/>
      <c r="DNX1" s="173"/>
      <c r="DNY1" s="173"/>
      <c r="DNZ1" s="173"/>
      <c r="DOA1" s="173"/>
      <c r="DOB1" s="173"/>
      <c r="DOC1" s="173"/>
      <c r="DOD1" s="173"/>
      <c r="DOE1" s="173"/>
      <c r="DOF1" s="173"/>
      <c r="DOG1" s="173"/>
      <c r="DOH1" s="173"/>
      <c r="DOI1" s="173"/>
      <c r="DOJ1" s="173"/>
      <c r="DOK1" s="173"/>
      <c r="DOL1" s="173"/>
      <c r="DOM1" s="173"/>
      <c r="DON1" s="173"/>
      <c r="DOO1" s="173"/>
      <c r="DOP1" s="173"/>
      <c r="DOQ1" s="173"/>
      <c r="DOR1" s="173"/>
      <c r="DOS1" s="173"/>
      <c r="DOT1" s="173"/>
      <c r="DOU1" s="173"/>
      <c r="DOV1" s="173"/>
      <c r="DOW1" s="173"/>
      <c r="DOX1" s="173"/>
      <c r="DOY1" s="173"/>
      <c r="DOZ1" s="173"/>
      <c r="DPA1" s="173"/>
      <c r="DPB1" s="173"/>
      <c r="DPC1" s="173"/>
      <c r="DPD1" s="173"/>
      <c r="DPE1" s="173"/>
      <c r="DPF1" s="173"/>
      <c r="DPG1" s="173"/>
      <c r="DPH1" s="173"/>
      <c r="DPI1" s="173"/>
      <c r="DPJ1" s="173"/>
      <c r="DPK1" s="173"/>
      <c r="DPL1" s="173"/>
      <c r="DPM1" s="173"/>
      <c r="DPN1" s="173"/>
      <c r="DPO1" s="173"/>
      <c r="DPP1" s="173"/>
      <c r="DPQ1" s="173"/>
      <c r="DPR1" s="173"/>
      <c r="DPS1" s="173"/>
      <c r="DPT1" s="173"/>
      <c r="DPU1" s="173"/>
      <c r="DPV1" s="173"/>
      <c r="DPW1" s="173"/>
      <c r="DPX1" s="173"/>
      <c r="DPY1" s="173"/>
      <c r="DPZ1" s="173"/>
      <c r="DQA1" s="173"/>
      <c r="DQB1" s="173"/>
      <c r="DQC1" s="173"/>
      <c r="DQD1" s="173"/>
      <c r="DQE1" s="173"/>
      <c r="DQF1" s="173"/>
      <c r="DQG1" s="173"/>
      <c r="DQH1" s="173"/>
      <c r="DQI1" s="173"/>
      <c r="DQJ1" s="173"/>
      <c r="DQK1" s="173"/>
      <c r="DQL1" s="173"/>
      <c r="DQM1" s="173"/>
      <c r="DQN1" s="173"/>
      <c r="DQO1" s="173"/>
      <c r="DQP1" s="173"/>
      <c r="DQQ1" s="173"/>
      <c r="DQR1" s="173"/>
      <c r="DQS1" s="173"/>
      <c r="DQT1" s="173"/>
      <c r="DQU1" s="173"/>
      <c r="DQV1" s="173"/>
      <c r="DQW1" s="173"/>
      <c r="DQX1" s="173"/>
      <c r="DQY1" s="173"/>
      <c r="DQZ1" s="173"/>
      <c r="DRA1" s="173"/>
      <c r="DRB1" s="173"/>
      <c r="DRC1" s="173"/>
      <c r="DRD1" s="173"/>
      <c r="DRE1" s="173"/>
      <c r="DRF1" s="173"/>
      <c r="DRG1" s="173"/>
      <c r="DRH1" s="173"/>
      <c r="DRI1" s="173"/>
      <c r="DRJ1" s="173"/>
      <c r="DRK1" s="173"/>
      <c r="DRL1" s="173"/>
      <c r="DRM1" s="173"/>
      <c r="DRN1" s="173"/>
      <c r="DRO1" s="173"/>
      <c r="DRP1" s="173"/>
      <c r="DRQ1" s="173"/>
      <c r="DRR1" s="173"/>
      <c r="DRS1" s="173"/>
      <c r="DRT1" s="173"/>
      <c r="DRU1" s="173"/>
      <c r="DRV1" s="173"/>
      <c r="DRW1" s="173"/>
      <c r="DRX1" s="173"/>
      <c r="DRY1" s="173"/>
      <c r="DRZ1" s="173"/>
      <c r="DSA1" s="173"/>
      <c r="DSB1" s="173"/>
      <c r="DSC1" s="173"/>
      <c r="DSD1" s="173"/>
      <c r="DSE1" s="173"/>
      <c r="DSF1" s="173"/>
      <c r="DSG1" s="173"/>
      <c r="DSH1" s="173"/>
      <c r="DSI1" s="173"/>
      <c r="DSJ1" s="173"/>
      <c r="DSK1" s="173"/>
      <c r="DSL1" s="173"/>
      <c r="DSM1" s="173"/>
      <c r="DSN1" s="173"/>
      <c r="DSO1" s="173"/>
      <c r="DSP1" s="173"/>
      <c r="DSQ1" s="173"/>
      <c r="DSR1" s="173"/>
      <c r="DSS1" s="173"/>
      <c r="DST1" s="173"/>
      <c r="DSU1" s="173"/>
      <c r="DSV1" s="173"/>
      <c r="DSW1" s="173"/>
      <c r="DSX1" s="173"/>
      <c r="DSY1" s="173"/>
      <c r="DSZ1" s="173"/>
      <c r="DTA1" s="173"/>
      <c r="DTB1" s="173"/>
      <c r="DTC1" s="173"/>
      <c r="DTD1" s="173"/>
      <c r="DTE1" s="173"/>
      <c r="DTF1" s="173"/>
      <c r="DTG1" s="173"/>
      <c r="DTH1" s="173"/>
      <c r="DTI1" s="173"/>
      <c r="DTJ1" s="173"/>
      <c r="DTK1" s="173"/>
      <c r="DTL1" s="173"/>
      <c r="DTM1" s="173"/>
      <c r="DTN1" s="173"/>
      <c r="DTO1" s="173"/>
      <c r="DTP1" s="173"/>
      <c r="DTQ1" s="173"/>
      <c r="DTR1" s="173"/>
      <c r="DTS1" s="173"/>
      <c r="DTT1" s="173"/>
      <c r="DTU1" s="173"/>
      <c r="DTV1" s="173"/>
      <c r="DTW1" s="173"/>
      <c r="DTX1" s="173"/>
      <c r="DTY1" s="173"/>
      <c r="DTZ1" s="173"/>
      <c r="DUA1" s="173"/>
      <c r="DUB1" s="173"/>
      <c r="DUC1" s="173"/>
      <c r="DUD1" s="173"/>
      <c r="DUE1" s="173"/>
      <c r="DUF1" s="173"/>
      <c r="DUG1" s="173"/>
      <c r="DUH1" s="173"/>
      <c r="DUI1" s="173"/>
      <c r="DUJ1" s="173"/>
      <c r="DUK1" s="173"/>
      <c r="DUL1" s="173"/>
      <c r="DUM1" s="173"/>
      <c r="DUN1" s="173"/>
      <c r="DUO1" s="173"/>
      <c r="DUP1" s="173"/>
      <c r="DUQ1" s="173"/>
      <c r="DUR1" s="173"/>
      <c r="DUS1" s="173"/>
      <c r="DUT1" s="173"/>
      <c r="DUU1" s="173"/>
      <c r="DUV1" s="173"/>
      <c r="DUW1" s="173"/>
      <c r="DUX1" s="173"/>
      <c r="DUY1" s="173"/>
      <c r="DUZ1" s="173"/>
      <c r="DVA1" s="173"/>
      <c r="DVB1" s="173"/>
      <c r="DVC1" s="173"/>
      <c r="DVD1" s="173"/>
      <c r="DVE1" s="173"/>
      <c r="DVF1" s="173"/>
      <c r="DVG1" s="173"/>
      <c r="DVH1" s="173"/>
      <c r="DVI1" s="173"/>
      <c r="DVJ1" s="173"/>
      <c r="DVK1" s="173"/>
      <c r="DVL1" s="173"/>
      <c r="DVM1" s="173"/>
      <c r="DVN1" s="173"/>
      <c r="DVO1" s="173"/>
      <c r="DVP1" s="173"/>
      <c r="DVQ1" s="173"/>
      <c r="DVR1" s="173"/>
      <c r="DVS1" s="173"/>
      <c r="DVT1" s="173"/>
      <c r="DVU1" s="173"/>
      <c r="DVV1" s="173"/>
      <c r="DVW1" s="173"/>
      <c r="DVX1" s="173"/>
      <c r="DVY1" s="173"/>
      <c r="DVZ1" s="173"/>
      <c r="DWA1" s="173"/>
      <c r="DWB1" s="173"/>
      <c r="DWC1" s="173"/>
      <c r="DWD1" s="173"/>
      <c r="DWE1" s="173"/>
      <c r="DWF1" s="173"/>
      <c r="DWG1" s="173"/>
      <c r="DWH1" s="173"/>
      <c r="DWI1" s="173"/>
      <c r="DWJ1" s="173"/>
      <c r="DWK1" s="173"/>
      <c r="DWL1" s="173"/>
      <c r="DWM1" s="173"/>
      <c r="DWN1" s="173"/>
      <c r="DWO1" s="173"/>
      <c r="DWP1" s="173"/>
      <c r="DWQ1" s="173"/>
      <c r="DWR1" s="173"/>
      <c r="DWS1" s="173"/>
      <c r="DWT1" s="173"/>
      <c r="DWU1" s="173"/>
      <c r="DWV1" s="173"/>
      <c r="DWW1" s="173"/>
      <c r="DWX1" s="173"/>
      <c r="DWY1" s="173"/>
      <c r="DWZ1" s="173"/>
      <c r="DXA1" s="173"/>
      <c r="DXB1" s="173"/>
      <c r="DXC1" s="173"/>
      <c r="DXD1" s="173"/>
      <c r="DXE1" s="173"/>
      <c r="DXF1" s="173"/>
      <c r="DXG1" s="173"/>
      <c r="DXH1" s="173"/>
      <c r="DXI1" s="173"/>
      <c r="DXJ1" s="173"/>
      <c r="DXK1" s="173"/>
      <c r="DXL1" s="173"/>
      <c r="DXM1" s="173"/>
      <c r="DXN1" s="173"/>
      <c r="DXO1" s="173"/>
      <c r="DXP1" s="173"/>
      <c r="DXQ1" s="173"/>
      <c r="DXR1" s="173"/>
      <c r="DXS1" s="173"/>
      <c r="DXT1" s="173"/>
      <c r="DXU1" s="173"/>
      <c r="DXV1" s="173"/>
      <c r="DXW1" s="173"/>
      <c r="DXX1" s="173"/>
      <c r="DXY1" s="173"/>
      <c r="DXZ1" s="173"/>
      <c r="DYA1" s="173"/>
      <c r="DYB1" s="173"/>
      <c r="DYC1" s="173"/>
      <c r="DYD1" s="173"/>
      <c r="DYE1" s="173"/>
      <c r="DYF1" s="173"/>
      <c r="DYG1" s="173"/>
      <c r="DYH1" s="173"/>
      <c r="DYI1" s="173"/>
      <c r="DYJ1" s="173"/>
      <c r="DYK1" s="173"/>
      <c r="DYL1" s="173"/>
      <c r="DYM1" s="173"/>
      <c r="DYN1" s="173"/>
      <c r="DYO1" s="173"/>
      <c r="DYP1" s="173"/>
      <c r="DYQ1" s="173"/>
      <c r="DYR1" s="173"/>
      <c r="DYS1" s="173"/>
      <c r="DYT1" s="173"/>
      <c r="DYU1" s="173"/>
      <c r="DYV1" s="173"/>
      <c r="DYW1" s="173"/>
      <c r="DYX1" s="173"/>
      <c r="DYY1" s="173"/>
      <c r="DYZ1" s="173"/>
      <c r="DZA1" s="173"/>
      <c r="DZB1" s="173"/>
      <c r="DZC1" s="173"/>
      <c r="DZD1" s="173"/>
      <c r="DZE1" s="173"/>
      <c r="DZF1" s="173"/>
      <c r="DZG1" s="173"/>
      <c r="DZH1" s="173"/>
      <c r="DZI1" s="173"/>
      <c r="DZJ1" s="173"/>
      <c r="DZK1" s="173"/>
      <c r="DZL1" s="173"/>
      <c r="DZM1" s="173"/>
      <c r="DZN1" s="173"/>
      <c r="DZO1" s="173"/>
      <c r="DZP1" s="173"/>
      <c r="DZQ1" s="173"/>
      <c r="DZR1" s="173"/>
      <c r="DZS1" s="173"/>
      <c r="DZT1" s="173"/>
      <c r="DZU1" s="173"/>
      <c r="DZV1" s="173"/>
      <c r="DZW1" s="173"/>
      <c r="DZX1" s="173"/>
      <c r="DZY1" s="173"/>
      <c r="DZZ1" s="173"/>
      <c r="EAA1" s="173"/>
      <c r="EAB1" s="173"/>
      <c r="EAC1" s="173"/>
      <c r="EAD1" s="173"/>
      <c r="EAE1" s="173"/>
      <c r="EAF1" s="173"/>
      <c r="EAG1" s="173"/>
      <c r="EAH1" s="173"/>
      <c r="EAI1" s="173"/>
      <c r="EAJ1" s="173"/>
      <c r="EAK1" s="173"/>
      <c r="EAL1" s="173"/>
      <c r="EAM1" s="173"/>
      <c r="EAN1" s="173"/>
      <c r="EAO1" s="173"/>
      <c r="EAP1" s="173"/>
      <c r="EAQ1" s="173"/>
      <c r="EAR1" s="173"/>
      <c r="EAS1" s="173"/>
      <c r="EAT1" s="173"/>
      <c r="EAU1" s="173"/>
      <c r="EAV1" s="173"/>
      <c r="EAW1" s="173"/>
      <c r="EAX1" s="173"/>
      <c r="EAY1" s="173"/>
      <c r="EAZ1" s="173"/>
      <c r="EBA1" s="173"/>
      <c r="EBB1" s="173"/>
      <c r="EBC1" s="173"/>
      <c r="EBD1" s="173"/>
      <c r="EBE1" s="173"/>
      <c r="EBF1" s="173"/>
      <c r="EBG1" s="173"/>
      <c r="EBH1" s="173"/>
      <c r="EBI1" s="173"/>
      <c r="EBJ1" s="173"/>
      <c r="EBK1" s="173"/>
      <c r="EBL1" s="173"/>
      <c r="EBM1" s="173"/>
      <c r="EBN1" s="173"/>
      <c r="EBO1" s="173"/>
      <c r="EBP1" s="173"/>
      <c r="EBQ1" s="173"/>
      <c r="EBR1" s="173"/>
      <c r="EBS1" s="173"/>
      <c r="EBT1" s="173"/>
      <c r="EBU1" s="173"/>
      <c r="EBV1" s="173"/>
      <c r="EBW1" s="173"/>
      <c r="EBX1" s="173"/>
      <c r="EBY1" s="173"/>
      <c r="EBZ1" s="173"/>
      <c r="ECA1" s="173"/>
      <c r="ECB1" s="173"/>
      <c r="ECC1" s="173"/>
      <c r="ECD1" s="173"/>
      <c r="ECE1" s="173"/>
      <c r="ECF1" s="173"/>
      <c r="ECG1" s="173"/>
      <c r="ECH1" s="173"/>
      <c r="ECI1" s="173"/>
      <c r="ECJ1" s="173"/>
      <c r="ECK1" s="173"/>
      <c r="ECL1" s="173"/>
      <c r="ECM1" s="173"/>
      <c r="ECN1" s="173"/>
      <c r="ECO1" s="173"/>
      <c r="ECP1" s="173"/>
      <c r="ECQ1" s="173"/>
      <c r="ECR1" s="173"/>
      <c r="ECS1" s="173"/>
      <c r="ECT1" s="173"/>
      <c r="ECU1" s="173"/>
      <c r="ECV1" s="173"/>
      <c r="ECW1" s="173"/>
      <c r="ECX1" s="173"/>
      <c r="ECY1" s="173"/>
      <c r="ECZ1" s="173"/>
      <c r="EDA1" s="173"/>
      <c r="EDB1" s="173"/>
      <c r="EDC1" s="173"/>
      <c r="EDD1" s="173"/>
      <c r="EDE1" s="173"/>
      <c r="EDF1" s="173"/>
      <c r="EDG1" s="173"/>
      <c r="EDH1" s="173"/>
      <c r="EDI1" s="173"/>
      <c r="EDJ1" s="173"/>
      <c r="EDK1" s="173"/>
      <c r="EDL1" s="173"/>
      <c r="EDM1" s="173"/>
      <c r="EDN1" s="173"/>
      <c r="EDO1" s="173"/>
      <c r="EDP1" s="173"/>
      <c r="EDQ1" s="173"/>
      <c r="EDR1" s="173"/>
      <c r="EDS1" s="173"/>
      <c r="EDT1" s="173"/>
      <c r="EDU1" s="173"/>
      <c r="EDV1" s="173"/>
      <c r="EDW1" s="173"/>
      <c r="EDX1" s="173"/>
      <c r="EDY1" s="173"/>
      <c r="EDZ1" s="173"/>
      <c r="EEA1" s="173"/>
      <c r="EEB1" s="173"/>
      <c r="EEC1" s="173"/>
      <c r="EED1" s="173"/>
      <c r="EEE1" s="173"/>
      <c r="EEF1" s="173"/>
      <c r="EEG1" s="173"/>
      <c r="EEH1" s="173"/>
      <c r="EEI1" s="173"/>
      <c r="EEJ1" s="173"/>
      <c r="EEK1" s="173"/>
      <c r="EEL1" s="173"/>
      <c r="EEM1" s="173"/>
      <c r="EEN1" s="173"/>
      <c r="EEO1" s="173"/>
      <c r="EEP1" s="173"/>
      <c r="EEQ1" s="173"/>
      <c r="EER1" s="173"/>
      <c r="EES1" s="173"/>
      <c r="EET1" s="173"/>
      <c r="EEU1" s="173"/>
      <c r="EEV1" s="173"/>
      <c r="EEW1" s="173"/>
      <c r="EEX1" s="173"/>
      <c r="EEY1" s="173"/>
      <c r="EEZ1" s="173"/>
      <c r="EFA1" s="173"/>
      <c r="EFB1" s="173"/>
      <c r="EFC1" s="173"/>
      <c r="EFD1" s="173"/>
      <c r="EFE1" s="173"/>
      <c r="EFF1" s="173"/>
      <c r="EFG1" s="173"/>
      <c r="EFH1" s="173"/>
      <c r="EFI1" s="173"/>
      <c r="EFJ1" s="173"/>
      <c r="EFK1" s="173"/>
      <c r="EFL1" s="173"/>
      <c r="EFM1" s="173"/>
      <c r="EFN1" s="173"/>
      <c r="EFO1" s="173"/>
      <c r="EFP1" s="173"/>
      <c r="EFQ1" s="173"/>
      <c r="EFR1" s="173"/>
      <c r="EFS1" s="173"/>
      <c r="EFT1" s="173"/>
      <c r="EFU1" s="173"/>
      <c r="EFV1" s="173"/>
      <c r="EFW1" s="173"/>
      <c r="EFX1" s="173"/>
      <c r="EFY1" s="173"/>
      <c r="EFZ1" s="173"/>
      <c r="EGA1" s="173"/>
      <c r="EGB1" s="173"/>
      <c r="EGC1" s="173"/>
      <c r="EGD1" s="173"/>
      <c r="EGE1" s="173"/>
      <c r="EGF1" s="173"/>
      <c r="EGG1" s="173"/>
      <c r="EGH1" s="173"/>
      <c r="EGI1" s="173"/>
      <c r="EGJ1" s="173"/>
      <c r="EGK1" s="173"/>
      <c r="EGL1" s="173"/>
      <c r="EGM1" s="173"/>
      <c r="EGN1" s="173"/>
      <c r="EGO1" s="173"/>
      <c r="EGP1" s="173"/>
      <c r="EGQ1" s="173"/>
      <c r="EGR1" s="173"/>
      <c r="EGS1" s="173"/>
      <c r="EGT1" s="173"/>
      <c r="EGU1" s="173"/>
      <c r="EGV1" s="173"/>
      <c r="EGW1" s="173"/>
      <c r="EGX1" s="173"/>
      <c r="EGY1" s="173"/>
      <c r="EGZ1" s="173"/>
      <c r="EHA1" s="173"/>
      <c r="EHB1" s="173"/>
      <c r="EHC1" s="173"/>
      <c r="EHD1" s="173"/>
      <c r="EHE1" s="173"/>
      <c r="EHF1" s="173"/>
      <c r="EHG1" s="173"/>
      <c r="EHH1" s="173"/>
      <c r="EHI1" s="173"/>
      <c r="EHJ1" s="173"/>
      <c r="EHK1" s="173"/>
      <c r="EHL1" s="173"/>
      <c r="EHM1" s="173"/>
      <c r="EHN1" s="173"/>
      <c r="EHO1" s="173"/>
      <c r="EHP1" s="173"/>
      <c r="EHQ1" s="173"/>
      <c r="EHR1" s="173"/>
      <c r="EHS1" s="173"/>
      <c r="EHT1" s="173"/>
      <c r="EHU1" s="173"/>
      <c r="EHV1" s="173"/>
      <c r="EHW1" s="173"/>
      <c r="EHX1" s="173"/>
      <c r="EHY1" s="173"/>
      <c r="EHZ1" s="173"/>
      <c r="EIA1" s="173"/>
      <c r="EIB1" s="173"/>
      <c r="EIC1" s="173"/>
      <c r="EID1" s="173"/>
      <c r="EIE1" s="173"/>
      <c r="EIF1" s="173"/>
      <c r="EIG1" s="173"/>
      <c r="EIH1" s="173"/>
      <c r="EII1" s="173"/>
      <c r="EIJ1" s="173"/>
      <c r="EIK1" s="173"/>
      <c r="EIL1" s="173"/>
      <c r="EIM1" s="173"/>
      <c r="EIN1" s="173"/>
      <c r="EIO1" s="173"/>
      <c r="EIP1" s="173"/>
      <c r="EIQ1" s="173"/>
      <c r="EIR1" s="173"/>
      <c r="EIS1" s="173"/>
      <c r="EIT1" s="173"/>
      <c r="EIU1" s="173"/>
      <c r="EIV1" s="173"/>
      <c r="EIW1" s="173"/>
      <c r="EIX1" s="173"/>
      <c r="EIY1" s="173"/>
      <c r="EIZ1" s="173"/>
      <c r="EJA1" s="173"/>
      <c r="EJB1" s="173"/>
      <c r="EJC1" s="173"/>
      <c r="EJD1" s="173"/>
      <c r="EJE1" s="173"/>
      <c r="EJF1" s="173"/>
      <c r="EJG1" s="173"/>
      <c r="EJH1" s="173"/>
      <c r="EJI1" s="173"/>
      <c r="EJJ1" s="173"/>
      <c r="EJK1" s="173"/>
      <c r="EJL1" s="173"/>
      <c r="EJM1" s="173"/>
      <c r="EJN1" s="173"/>
      <c r="EJO1" s="173"/>
      <c r="EJP1" s="173"/>
      <c r="EJQ1" s="173"/>
      <c r="EJR1" s="173"/>
      <c r="EJS1" s="173"/>
      <c r="EJT1" s="173"/>
      <c r="EJU1" s="173"/>
      <c r="EJV1" s="173"/>
      <c r="EJW1" s="173"/>
      <c r="EJX1" s="173"/>
      <c r="EJY1" s="173"/>
      <c r="EJZ1" s="173"/>
      <c r="EKA1" s="173"/>
      <c r="EKB1" s="173"/>
      <c r="EKC1" s="173"/>
      <c r="EKD1" s="173"/>
      <c r="EKE1" s="173"/>
      <c r="EKF1" s="173"/>
      <c r="EKG1" s="173"/>
      <c r="EKH1" s="173"/>
      <c r="EKI1" s="173"/>
      <c r="EKJ1" s="173"/>
      <c r="EKK1" s="173"/>
      <c r="EKL1" s="173"/>
      <c r="EKM1" s="173"/>
      <c r="EKN1" s="173"/>
      <c r="EKO1" s="173"/>
      <c r="EKP1" s="173"/>
      <c r="EKQ1" s="173"/>
      <c r="EKR1" s="173"/>
      <c r="EKS1" s="173"/>
      <c r="EKT1" s="173"/>
      <c r="EKU1" s="173"/>
      <c r="EKV1" s="173"/>
      <c r="EKW1" s="173"/>
      <c r="EKX1" s="173"/>
      <c r="EKY1" s="173"/>
      <c r="EKZ1" s="173"/>
      <c r="ELA1" s="173"/>
      <c r="ELB1" s="173"/>
      <c r="ELC1" s="173"/>
      <c r="ELD1" s="173"/>
      <c r="ELE1" s="173"/>
      <c r="ELF1" s="173"/>
      <c r="ELG1" s="173"/>
      <c r="ELH1" s="173"/>
      <c r="ELI1" s="173"/>
      <c r="ELJ1" s="173"/>
      <c r="ELK1" s="173"/>
      <c r="ELL1" s="173"/>
      <c r="ELM1" s="173"/>
      <c r="ELN1" s="173"/>
      <c r="ELO1" s="173"/>
      <c r="ELP1" s="173"/>
      <c r="ELQ1" s="173"/>
      <c r="ELR1" s="173"/>
      <c r="ELS1" s="173"/>
      <c r="ELT1" s="173"/>
      <c r="ELU1" s="173"/>
      <c r="ELV1" s="173"/>
      <c r="ELW1" s="173"/>
      <c r="ELX1" s="173"/>
      <c r="ELY1" s="173"/>
      <c r="ELZ1" s="173"/>
      <c r="EMA1" s="173"/>
      <c r="EMB1" s="173"/>
      <c r="EMC1" s="173"/>
      <c r="EMD1" s="173"/>
      <c r="EME1" s="173"/>
      <c r="EMF1" s="173"/>
      <c r="EMG1" s="173"/>
      <c r="EMH1" s="173"/>
      <c r="EMI1" s="173"/>
      <c r="EMJ1" s="173"/>
      <c r="EMK1" s="173"/>
      <c r="EML1" s="173"/>
      <c r="EMM1" s="173"/>
      <c r="EMN1" s="173"/>
      <c r="EMO1" s="173"/>
      <c r="EMP1" s="173"/>
      <c r="EMQ1" s="173"/>
      <c r="EMR1" s="173"/>
      <c r="EMS1" s="173"/>
      <c r="EMT1" s="173"/>
      <c r="EMU1" s="173"/>
      <c r="EMV1" s="173"/>
      <c r="EMW1" s="173"/>
      <c r="EMX1" s="173"/>
      <c r="EMY1" s="173"/>
      <c r="EMZ1" s="173"/>
      <c r="ENA1" s="173"/>
      <c r="ENB1" s="173"/>
      <c r="ENC1" s="173"/>
      <c r="END1" s="173"/>
      <c r="ENE1" s="173"/>
      <c r="ENF1" s="173"/>
      <c r="ENG1" s="173"/>
      <c r="ENH1" s="173"/>
      <c r="ENI1" s="173"/>
      <c r="ENJ1" s="173"/>
      <c r="ENK1" s="173"/>
      <c r="ENL1" s="173"/>
      <c r="ENM1" s="173"/>
      <c r="ENN1" s="173"/>
      <c r="ENO1" s="173"/>
      <c r="ENP1" s="173"/>
      <c r="ENQ1" s="173"/>
      <c r="ENR1" s="173"/>
      <c r="ENS1" s="173"/>
      <c r="ENT1" s="173"/>
      <c r="ENU1" s="173"/>
      <c r="ENV1" s="173"/>
      <c r="ENW1" s="173"/>
      <c r="ENX1" s="173"/>
      <c r="ENY1" s="173"/>
      <c r="ENZ1" s="173"/>
      <c r="EOA1" s="173"/>
      <c r="EOB1" s="173"/>
      <c r="EOC1" s="173"/>
      <c r="EOD1" s="173"/>
      <c r="EOE1" s="173"/>
      <c r="EOF1" s="173"/>
      <c r="EOG1" s="173"/>
      <c r="EOH1" s="173"/>
      <c r="EOI1" s="173"/>
      <c r="EOJ1" s="173"/>
      <c r="EOK1" s="173"/>
      <c r="EOL1" s="173"/>
      <c r="EOM1" s="173"/>
      <c r="EON1" s="173"/>
      <c r="EOO1" s="173"/>
      <c r="EOP1" s="173"/>
      <c r="EOQ1" s="173"/>
      <c r="EOR1" s="173"/>
      <c r="EOS1" s="173"/>
      <c r="EOT1" s="173"/>
      <c r="EOU1" s="173"/>
      <c r="EOV1" s="173"/>
      <c r="EOW1" s="173"/>
      <c r="EOX1" s="173"/>
      <c r="EOY1" s="173"/>
      <c r="EOZ1" s="173"/>
      <c r="EPA1" s="173"/>
      <c r="EPB1" s="173"/>
      <c r="EPC1" s="173"/>
      <c r="EPD1" s="173"/>
      <c r="EPE1" s="173"/>
      <c r="EPF1" s="173"/>
      <c r="EPG1" s="173"/>
      <c r="EPH1" s="173"/>
      <c r="EPI1" s="173"/>
      <c r="EPJ1" s="173"/>
      <c r="EPK1" s="173"/>
      <c r="EPL1" s="173"/>
      <c r="EPM1" s="173"/>
      <c r="EPN1" s="173"/>
      <c r="EPO1" s="173"/>
      <c r="EPP1" s="173"/>
      <c r="EPQ1" s="173"/>
      <c r="EPR1" s="173"/>
      <c r="EPS1" s="173"/>
      <c r="EPT1" s="173"/>
      <c r="EPU1" s="173"/>
      <c r="EPV1" s="173"/>
      <c r="EPW1" s="173"/>
      <c r="EPX1" s="173"/>
      <c r="EPY1" s="173"/>
      <c r="EPZ1" s="173"/>
      <c r="EQA1" s="173"/>
      <c r="EQB1" s="173"/>
      <c r="EQC1" s="173"/>
      <c r="EQD1" s="173"/>
      <c r="EQE1" s="173"/>
      <c r="EQF1" s="173"/>
      <c r="EQG1" s="173"/>
      <c r="EQH1" s="173"/>
      <c r="EQI1" s="173"/>
      <c r="EQJ1" s="173"/>
      <c r="EQK1" s="173"/>
      <c r="EQL1" s="173"/>
      <c r="EQM1" s="173"/>
      <c r="EQN1" s="173"/>
      <c r="EQO1" s="173"/>
      <c r="EQP1" s="173"/>
      <c r="EQQ1" s="173"/>
      <c r="EQR1" s="173"/>
      <c r="EQS1" s="173"/>
      <c r="EQT1" s="173"/>
      <c r="EQU1" s="173"/>
      <c r="EQV1" s="173"/>
      <c r="EQW1" s="173"/>
      <c r="EQX1" s="173"/>
      <c r="EQY1" s="173"/>
      <c r="EQZ1" s="173"/>
      <c r="ERA1" s="173"/>
      <c r="ERB1" s="173"/>
      <c r="ERC1" s="173"/>
      <c r="ERD1" s="173"/>
      <c r="ERE1" s="173"/>
      <c r="ERF1" s="173"/>
      <c r="ERG1" s="173"/>
      <c r="ERH1" s="173"/>
      <c r="ERI1" s="173"/>
      <c r="ERJ1" s="173"/>
      <c r="ERK1" s="173"/>
      <c r="ERL1" s="173"/>
      <c r="ERM1" s="173"/>
      <c r="ERN1" s="173"/>
      <c r="ERO1" s="173"/>
      <c r="ERP1" s="173"/>
      <c r="ERQ1" s="173"/>
      <c r="ERR1" s="173"/>
      <c r="ERS1" s="173"/>
      <c r="ERT1" s="173"/>
      <c r="ERU1" s="173"/>
      <c r="ERV1" s="173"/>
      <c r="ERW1" s="173"/>
      <c r="ERX1" s="173"/>
      <c r="ERY1" s="173"/>
      <c r="ERZ1" s="173"/>
      <c r="ESA1" s="173"/>
      <c r="ESB1" s="173"/>
      <c r="ESC1" s="173"/>
      <c r="ESD1" s="173"/>
      <c r="ESE1" s="173"/>
      <c r="ESF1" s="173"/>
      <c r="ESG1" s="173"/>
      <c r="ESH1" s="173"/>
      <c r="ESI1" s="173"/>
      <c r="ESJ1" s="173"/>
      <c r="ESK1" s="173"/>
      <c r="ESL1" s="173"/>
      <c r="ESM1" s="173"/>
      <c r="ESN1" s="173"/>
      <c r="ESO1" s="173"/>
      <c r="ESP1" s="173"/>
      <c r="ESQ1" s="173"/>
      <c r="ESR1" s="173"/>
      <c r="ESS1" s="173"/>
      <c r="EST1" s="173"/>
      <c r="ESU1" s="173"/>
      <c r="ESV1" s="173"/>
      <c r="ESW1" s="173"/>
      <c r="ESX1" s="173"/>
      <c r="ESY1" s="173"/>
      <c r="ESZ1" s="173"/>
      <c r="ETA1" s="173"/>
      <c r="ETB1" s="173"/>
      <c r="ETC1" s="173"/>
      <c r="ETD1" s="173"/>
      <c r="ETE1" s="173"/>
      <c r="ETF1" s="173"/>
      <c r="ETG1" s="173"/>
      <c r="ETH1" s="173"/>
      <c r="ETI1" s="173"/>
      <c r="ETJ1" s="173"/>
      <c r="ETK1" s="173"/>
      <c r="ETL1" s="173"/>
      <c r="ETM1" s="173"/>
      <c r="ETN1" s="173"/>
      <c r="ETO1" s="173"/>
      <c r="ETP1" s="173"/>
      <c r="ETQ1" s="173"/>
      <c r="ETR1" s="173"/>
      <c r="ETS1" s="173"/>
      <c r="ETT1" s="173"/>
      <c r="ETU1" s="173"/>
      <c r="ETV1" s="173"/>
      <c r="ETW1" s="173"/>
      <c r="ETX1" s="173"/>
      <c r="ETY1" s="173"/>
      <c r="ETZ1" s="173"/>
      <c r="EUA1" s="173"/>
      <c r="EUB1" s="173"/>
      <c r="EUC1" s="173"/>
      <c r="EUD1" s="173"/>
      <c r="EUE1" s="173"/>
      <c r="EUF1" s="173"/>
      <c r="EUG1" s="173"/>
      <c r="EUH1" s="173"/>
      <c r="EUI1" s="173"/>
      <c r="EUJ1" s="173"/>
      <c r="EUK1" s="173"/>
      <c r="EUL1" s="173"/>
      <c r="EUM1" s="173"/>
      <c r="EUN1" s="173"/>
      <c r="EUO1" s="173"/>
      <c r="EUP1" s="173"/>
      <c r="EUQ1" s="173"/>
      <c r="EUR1" s="173"/>
      <c r="EUS1" s="173"/>
      <c r="EUT1" s="173"/>
      <c r="EUU1" s="173"/>
      <c r="EUV1" s="173"/>
      <c r="EUW1" s="173"/>
      <c r="EUX1" s="173"/>
      <c r="EUY1" s="173"/>
      <c r="EUZ1" s="173"/>
      <c r="EVA1" s="173"/>
      <c r="EVB1" s="173"/>
      <c r="EVC1" s="173"/>
      <c r="EVD1" s="173"/>
      <c r="EVE1" s="173"/>
      <c r="EVF1" s="173"/>
      <c r="EVG1" s="173"/>
      <c r="EVH1" s="173"/>
      <c r="EVI1" s="173"/>
      <c r="EVJ1" s="173"/>
      <c r="EVK1" s="173"/>
      <c r="EVL1" s="173"/>
      <c r="EVM1" s="173"/>
      <c r="EVN1" s="173"/>
      <c r="EVO1" s="173"/>
      <c r="EVP1" s="173"/>
      <c r="EVQ1" s="173"/>
      <c r="EVR1" s="173"/>
      <c r="EVS1" s="173"/>
      <c r="EVT1" s="173"/>
      <c r="EVU1" s="173"/>
      <c r="EVV1" s="173"/>
      <c r="EVW1" s="173"/>
      <c r="EVX1" s="173"/>
      <c r="EVY1" s="173"/>
      <c r="EVZ1" s="173"/>
      <c r="EWA1" s="173"/>
      <c r="EWB1" s="173"/>
      <c r="EWC1" s="173"/>
      <c r="EWD1" s="173"/>
      <c r="EWE1" s="173"/>
      <c r="EWF1" s="173"/>
      <c r="EWG1" s="173"/>
      <c r="EWH1" s="173"/>
      <c r="EWI1" s="173"/>
      <c r="EWJ1" s="173"/>
      <c r="EWK1" s="173"/>
      <c r="EWL1" s="173"/>
      <c r="EWM1" s="173"/>
      <c r="EWN1" s="173"/>
      <c r="EWO1" s="173"/>
      <c r="EWP1" s="173"/>
      <c r="EWQ1" s="173"/>
      <c r="EWR1" s="173"/>
      <c r="EWS1" s="173"/>
      <c r="EWT1" s="173"/>
      <c r="EWU1" s="173"/>
      <c r="EWV1" s="173"/>
      <c r="EWW1" s="173"/>
      <c r="EWX1" s="173"/>
      <c r="EWY1" s="173"/>
      <c r="EWZ1" s="173"/>
      <c r="EXA1" s="173"/>
      <c r="EXB1" s="173"/>
      <c r="EXC1" s="173"/>
      <c r="EXD1" s="173"/>
      <c r="EXE1" s="173"/>
      <c r="EXF1" s="173"/>
      <c r="EXG1" s="173"/>
      <c r="EXH1" s="173"/>
      <c r="EXI1" s="173"/>
      <c r="EXJ1" s="173"/>
      <c r="EXK1" s="173"/>
      <c r="EXL1" s="173"/>
      <c r="EXM1" s="173"/>
      <c r="EXN1" s="173"/>
      <c r="EXO1" s="173"/>
      <c r="EXP1" s="173"/>
      <c r="EXQ1" s="173"/>
      <c r="EXR1" s="173"/>
      <c r="EXS1" s="173"/>
      <c r="EXT1" s="173"/>
      <c r="EXU1" s="173"/>
      <c r="EXV1" s="173"/>
      <c r="EXW1" s="173"/>
      <c r="EXX1" s="173"/>
      <c r="EXY1" s="173"/>
      <c r="EXZ1" s="173"/>
      <c r="EYA1" s="173"/>
      <c r="EYB1" s="173"/>
      <c r="EYC1" s="173"/>
      <c r="EYD1" s="173"/>
      <c r="EYE1" s="173"/>
      <c r="EYF1" s="173"/>
      <c r="EYG1" s="173"/>
      <c r="EYH1" s="173"/>
      <c r="EYI1" s="173"/>
      <c r="EYJ1" s="173"/>
      <c r="EYK1" s="173"/>
      <c r="EYL1" s="173"/>
      <c r="EYM1" s="173"/>
      <c r="EYN1" s="173"/>
      <c r="EYO1" s="173"/>
      <c r="EYP1" s="173"/>
      <c r="EYQ1" s="173"/>
      <c r="EYR1" s="173"/>
      <c r="EYS1" s="173"/>
      <c r="EYT1" s="173"/>
      <c r="EYU1" s="173"/>
      <c r="EYV1" s="173"/>
      <c r="EYW1" s="173"/>
      <c r="EYX1" s="173"/>
      <c r="EYY1" s="173"/>
      <c r="EYZ1" s="173"/>
      <c r="EZA1" s="173"/>
      <c r="EZB1" s="173"/>
      <c r="EZC1" s="173"/>
      <c r="EZD1" s="173"/>
      <c r="EZE1" s="173"/>
      <c r="EZF1" s="173"/>
      <c r="EZG1" s="173"/>
      <c r="EZH1" s="173"/>
      <c r="EZI1" s="173"/>
      <c r="EZJ1" s="173"/>
      <c r="EZK1" s="173"/>
      <c r="EZL1" s="173"/>
      <c r="EZM1" s="173"/>
      <c r="EZN1" s="173"/>
      <c r="EZO1" s="173"/>
      <c r="EZP1" s="173"/>
      <c r="EZQ1" s="173"/>
      <c r="EZR1" s="173"/>
      <c r="EZS1" s="173"/>
      <c r="EZT1" s="173"/>
      <c r="EZU1" s="173"/>
      <c r="EZV1" s="173"/>
      <c r="EZW1" s="173"/>
      <c r="EZX1" s="173"/>
      <c r="EZY1" s="173"/>
      <c r="EZZ1" s="173"/>
      <c r="FAA1" s="173"/>
      <c r="FAB1" s="173"/>
      <c r="FAC1" s="173"/>
      <c r="FAD1" s="173"/>
      <c r="FAE1" s="173"/>
      <c r="FAF1" s="173"/>
      <c r="FAG1" s="173"/>
      <c r="FAH1" s="173"/>
      <c r="FAI1" s="173"/>
      <c r="FAJ1" s="173"/>
      <c r="FAK1" s="173"/>
      <c r="FAL1" s="173"/>
      <c r="FAM1" s="173"/>
      <c r="FAN1" s="173"/>
      <c r="FAO1" s="173"/>
      <c r="FAP1" s="173"/>
      <c r="FAQ1" s="173"/>
      <c r="FAR1" s="173"/>
      <c r="FAS1" s="173"/>
      <c r="FAT1" s="173"/>
      <c r="FAU1" s="173"/>
      <c r="FAV1" s="173"/>
      <c r="FAW1" s="173"/>
      <c r="FAX1" s="173"/>
      <c r="FAY1" s="173"/>
      <c r="FAZ1" s="173"/>
      <c r="FBA1" s="173"/>
      <c r="FBB1" s="173"/>
      <c r="FBC1" s="173"/>
      <c r="FBD1" s="173"/>
      <c r="FBE1" s="173"/>
      <c r="FBF1" s="173"/>
      <c r="FBG1" s="173"/>
      <c r="FBH1" s="173"/>
      <c r="FBI1" s="173"/>
      <c r="FBJ1" s="173"/>
      <c r="FBK1" s="173"/>
      <c r="FBL1" s="173"/>
      <c r="FBM1" s="173"/>
      <c r="FBN1" s="173"/>
      <c r="FBO1" s="173"/>
      <c r="FBP1" s="173"/>
      <c r="FBQ1" s="173"/>
      <c r="FBR1" s="173"/>
      <c r="FBS1" s="173"/>
      <c r="FBT1" s="173"/>
      <c r="FBU1" s="173"/>
      <c r="FBV1" s="173"/>
      <c r="FBW1" s="173"/>
      <c r="FBX1" s="173"/>
      <c r="FBY1" s="173"/>
      <c r="FBZ1" s="173"/>
      <c r="FCA1" s="173"/>
      <c r="FCB1" s="173"/>
      <c r="FCC1" s="173"/>
      <c r="FCD1" s="173"/>
      <c r="FCE1" s="173"/>
      <c r="FCF1" s="173"/>
      <c r="FCG1" s="173"/>
      <c r="FCH1" s="173"/>
      <c r="FCI1" s="173"/>
      <c r="FCJ1" s="173"/>
      <c r="FCK1" s="173"/>
      <c r="FCL1" s="173"/>
      <c r="FCM1" s="173"/>
      <c r="FCN1" s="173"/>
      <c r="FCO1" s="173"/>
      <c r="FCP1" s="173"/>
      <c r="FCQ1" s="173"/>
      <c r="FCR1" s="173"/>
      <c r="FCS1" s="173"/>
      <c r="FCT1" s="173"/>
      <c r="FCU1" s="173"/>
      <c r="FCV1" s="173"/>
      <c r="FCW1" s="173"/>
      <c r="FCX1" s="173"/>
      <c r="FCY1" s="173"/>
      <c r="FCZ1" s="173"/>
      <c r="FDA1" s="173"/>
      <c r="FDB1" s="173"/>
      <c r="FDC1" s="173"/>
      <c r="FDD1" s="173"/>
      <c r="FDE1" s="173"/>
      <c r="FDF1" s="173"/>
      <c r="FDG1" s="173"/>
      <c r="FDH1" s="173"/>
      <c r="FDI1" s="173"/>
      <c r="FDJ1" s="173"/>
      <c r="FDK1" s="173"/>
      <c r="FDL1" s="173"/>
      <c r="FDM1" s="173"/>
      <c r="FDN1" s="173"/>
      <c r="FDO1" s="173"/>
      <c r="FDP1" s="173"/>
      <c r="FDQ1" s="173"/>
      <c r="FDR1" s="173"/>
      <c r="FDS1" s="173"/>
      <c r="FDT1" s="173"/>
      <c r="FDU1" s="173"/>
      <c r="FDV1" s="173"/>
      <c r="FDW1" s="173"/>
      <c r="FDX1" s="173"/>
      <c r="FDY1" s="173"/>
      <c r="FDZ1" s="173"/>
      <c r="FEA1" s="173"/>
      <c r="FEB1" s="173"/>
      <c r="FEC1" s="173"/>
      <c r="FED1" s="173"/>
      <c r="FEE1" s="173"/>
      <c r="FEF1" s="173"/>
      <c r="FEG1" s="173"/>
      <c r="FEH1" s="173"/>
      <c r="FEI1" s="173"/>
      <c r="FEJ1" s="173"/>
      <c r="FEK1" s="173"/>
      <c r="FEL1" s="173"/>
      <c r="FEM1" s="173"/>
      <c r="FEN1" s="173"/>
      <c r="FEO1" s="173"/>
      <c r="FEP1" s="173"/>
      <c r="FEQ1" s="173"/>
      <c r="FER1" s="173"/>
      <c r="FES1" s="173"/>
      <c r="FET1" s="173"/>
      <c r="FEU1" s="173"/>
      <c r="FEV1" s="173"/>
      <c r="FEW1" s="173"/>
      <c r="FEX1" s="173"/>
      <c r="FEY1" s="173"/>
      <c r="FEZ1" s="173"/>
      <c r="FFA1" s="173"/>
      <c r="FFB1" s="173"/>
      <c r="FFC1" s="173"/>
      <c r="FFD1" s="173"/>
      <c r="FFE1" s="173"/>
      <c r="FFF1" s="173"/>
      <c r="FFG1" s="173"/>
      <c r="FFH1" s="173"/>
      <c r="FFI1" s="173"/>
      <c r="FFJ1" s="173"/>
      <c r="FFK1" s="173"/>
      <c r="FFL1" s="173"/>
      <c r="FFM1" s="173"/>
      <c r="FFN1" s="173"/>
      <c r="FFO1" s="173"/>
      <c r="FFP1" s="173"/>
      <c r="FFQ1" s="173"/>
      <c r="FFR1" s="173"/>
      <c r="FFS1" s="173"/>
      <c r="FFT1" s="173"/>
      <c r="FFU1" s="173"/>
      <c r="FFV1" s="173"/>
      <c r="FFW1" s="173"/>
      <c r="FFX1" s="173"/>
      <c r="FFY1" s="173"/>
      <c r="FFZ1" s="173"/>
      <c r="FGA1" s="173"/>
      <c r="FGB1" s="173"/>
      <c r="FGC1" s="173"/>
      <c r="FGD1" s="173"/>
      <c r="FGE1" s="173"/>
      <c r="FGF1" s="173"/>
      <c r="FGG1" s="173"/>
      <c r="FGH1" s="173"/>
      <c r="FGI1" s="173"/>
      <c r="FGJ1" s="173"/>
      <c r="FGK1" s="173"/>
      <c r="FGL1" s="173"/>
      <c r="FGM1" s="173"/>
      <c r="FGN1" s="173"/>
      <c r="FGO1" s="173"/>
      <c r="FGP1" s="173"/>
      <c r="FGQ1" s="173"/>
      <c r="FGR1" s="173"/>
      <c r="FGS1" s="173"/>
      <c r="FGT1" s="173"/>
      <c r="FGU1" s="173"/>
      <c r="FGV1" s="173"/>
      <c r="FGW1" s="173"/>
      <c r="FGX1" s="173"/>
      <c r="FGY1" s="173"/>
      <c r="FGZ1" s="173"/>
      <c r="FHA1" s="173"/>
      <c r="FHB1" s="173"/>
      <c r="FHC1" s="173"/>
      <c r="FHD1" s="173"/>
      <c r="FHE1" s="173"/>
      <c r="FHF1" s="173"/>
      <c r="FHG1" s="173"/>
      <c r="FHH1" s="173"/>
      <c r="FHI1" s="173"/>
      <c r="FHJ1" s="173"/>
      <c r="FHK1" s="173"/>
      <c r="FHL1" s="173"/>
      <c r="FHM1" s="173"/>
      <c r="FHN1" s="173"/>
      <c r="FHO1" s="173"/>
      <c r="FHP1" s="173"/>
      <c r="FHQ1" s="173"/>
      <c r="FHR1" s="173"/>
      <c r="FHS1" s="173"/>
      <c r="FHT1" s="173"/>
      <c r="FHU1" s="173"/>
      <c r="FHV1" s="173"/>
      <c r="FHW1" s="173"/>
      <c r="FHX1" s="173"/>
      <c r="FHY1" s="173"/>
      <c r="FHZ1" s="173"/>
      <c r="FIA1" s="173"/>
      <c r="FIB1" s="173"/>
      <c r="FIC1" s="173"/>
      <c r="FID1" s="173"/>
      <c r="FIE1" s="173"/>
      <c r="FIF1" s="173"/>
      <c r="FIG1" s="173"/>
      <c r="FIH1" s="173"/>
      <c r="FII1" s="173"/>
      <c r="FIJ1" s="173"/>
      <c r="FIK1" s="173"/>
      <c r="FIL1" s="173"/>
      <c r="FIM1" s="173"/>
      <c r="FIN1" s="173"/>
      <c r="FIO1" s="173"/>
      <c r="FIP1" s="173"/>
      <c r="FIQ1" s="173"/>
      <c r="FIR1" s="173"/>
      <c r="FIS1" s="173"/>
      <c r="FIT1" s="173"/>
      <c r="FIU1" s="173"/>
      <c r="FIV1" s="173"/>
      <c r="FIW1" s="173"/>
      <c r="FIX1" s="173"/>
      <c r="FIY1" s="173"/>
      <c r="FIZ1" s="173"/>
      <c r="FJA1" s="173"/>
      <c r="FJB1" s="173"/>
      <c r="FJC1" s="173"/>
      <c r="FJD1" s="173"/>
      <c r="FJE1" s="173"/>
      <c r="FJF1" s="173"/>
      <c r="FJG1" s="173"/>
      <c r="FJH1" s="173"/>
      <c r="FJI1" s="173"/>
      <c r="FJJ1" s="173"/>
      <c r="FJK1" s="173"/>
      <c r="FJL1" s="173"/>
      <c r="FJM1" s="173"/>
      <c r="FJN1" s="173"/>
      <c r="FJO1" s="173"/>
      <c r="FJP1" s="173"/>
      <c r="FJQ1" s="173"/>
      <c r="FJR1" s="173"/>
      <c r="FJS1" s="173"/>
      <c r="FJT1" s="173"/>
      <c r="FJU1" s="173"/>
      <c r="FJV1" s="173"/>
      <c r="FJW1" s="173"/>
      <c r="FJX1" s="173"/>
      <c r="FJY1" s="173"/>
      <c r="FJZ1" s="173"/>
      <c r="FKA1" s="173"/>
      <c r="FKB1" s="173"/>
      <c r="FKC1" s="173"/>
      <c r="FKD1" s="173"/>
      <c r="FKE1" s="173"/>
      <c r="FKF1" s="173"/>
      <c r="FKG1" s="173"/>
      <c r="FKH1" s="173"/>
      <c r="FKI1" s="173"/>
      <c r="FKJ1" s="173"/>
      <c r="FKK1" s="173"/>
      <c r="FKL1" s="173"/>
      <c r="FKM1" s="173"/>
      <c r="FKN1" s="173"/>
      <c r="FKO1" s="173"/>
      <c r="FKP1" s="173"/>
      <c r="FKQ1" s="173"/>
      <c r="FKR1" s="173"/>
      <c r="FKS1" s="173"/>
      <c r="FKT1" s="173"/>
      <c r="FKU1" s="173"/>
      <c r="FKV1" s="173"/>
      <c r="FKW1" s="173"/>
      <c r="FKX1" s="173"/>
      <c r="FKY1" s="173"/>
      <c r="FKZ1" s="173"/>
      <c r="FLA1" s="173"/>
      <c r="FLB1" s="173"/>
      <c r="FLC1" s="173"/>
      <c r="FLD1" s="173"/>
      <c r="FLE1" s="173"/>
      <c r="FLF1" s="173"/>
      <c r="FLG1" s="173"/>
      <c r="FLH1" s="173"/>
      <c r="FLI1" s="173"/>
      <c r="FLJ1" s="173"/>
      <c r="FLK1" s="173"/>
      <c r="FLL1" s="173"/>
      <c r="FLM1" s="173"/>
      <c r="FLN1" s="173"/>
      <c r="FLO1" s="173"/>
      <c r="FLP1" s="173"/>
      <c r="FLQ1" s="173"/>
      <c r="FLR1" s="173"/>
      <c r="FLS1" s="173"/>
      <c r="FLT1" s="173"/>
      <c r="FLU1" s="173"/>
      <c r="FLV1" s="173"/>
      <c r="FLW1" s="173"/>
      <c r="FLX1" s="173"/>
      <c r="FLY1" s="173"/>
      <c r="FLZ1" s="173"/>
      <c r="FMA1" s="173"/>
      <c r="FMB1" s="173"/>
      <c r="FMC1" s="173"/>
      <c r="FMD1" s="173"/>
      <c r="FME1" s="173"/>
      <c r="FMF1" s="173"/>
      <c r="FMG1" s="173"/>
      <c r="FMH1" s="173"/>
      <c r="FMI1" s="173"/>
      <c r="FMJ1" s="173"/>
      <c r="FMK1" s="173"/>
      <c r="FML1" s="173"/>
      <c r="FMM1" s="173"/>
      <c r="FMN1" s="173"/>
      <c r="FMO1" s="173"/>
      <c r="FMP1" s="173"/>
      <c r="FMQ1" s="173"/>
      <c r="FMR1" s="173"/>
      <c r="FMS1" s="173"/>
      <c r="FMT1" s="173"/>
      <c r="FMU1" s="173"/>
      <c r="FMV1" s="173"/>
      <c r="FMW1" s="173"/>
      <c r="FMX1" s="173"/>
      <c r="FMY1" s="173"/>
      <c r="FMZ1" s="173"/>
      <c r="FNA1" s="173"/>
      <c r="FNB1" s="173"/>
      <c r="FNC1" s="173"/>
      <c r="FND1" s="173"/>
      <c r="FNE1" s="173"/>
      <c r="FNF1" s="173"/>
      <c r="FNG1" s="173"/>
      <c r="FNH1" s="173"/>
      <c r="FNI1" s="173"/>
      <c r="FNJ1" s="173"/>
      <c r="FNK1" s="173"/>
      <c r="FNL1" s="173"/>
      <c r="FNM1" s="173"/>
      <c r="FNN1" s="173"/>
      <c r="FNO1" s="173"/>
      <c r="FNP1" s="173"/>
      <c r="FNQ1" s="173"/>
      <c r="FNR1" s="173"/>
      <c r="FNS1" s="173"/>
      <c r="FNT1" s="173"/>
      <c r="FNU1" s="173"/>
      <c r="FNV1" s="173"/>
      <c r="FNW1" s="173"/>
      <c r="FNX1" s="173"/>
      <c r="FNY1" s="173"/>
      <c r="FNZ1" s="173"/>
      <c r="FOA1" s="173"/>
      <c r="FOB1" s="173"/>
      <c r="FOC1" s="173"/>
      <c r="FOD1" s="173"/>
      <c r="FOE1" s="173"/>
      <c r="FOF1" s="173"/>
      <c r="FOG1" s="173"/>
      <c r="FOH1" s="173"/>
      <c r="FOI1" s="173"/>
      <c r="FOJ1" s="173"/>
      <c r="FOK1" s="173"/>
      <c r="FOL1" s="173"/>
      <c r="FOM1" s="173"/>
      <c r="FON1" s="173"/>
      <c r="FOO1" s="173"/>
      <c r="FOP1" s="173"/>
      <c r="FOQ1" s="173"/>
      <c r="FOR1" s="173"/>
      <c r="FOS1" s="173"/>
      <c r="FOT1" s="173"/>
      <c r="FOU1" s="173"/>
      <c r="FOV1" s="173"/>
      <c r="FOW1" s="173"/>
      <c r="FOX1" s="173"/>
      <c r="FOY1" s="173"/>
      <c r="FOZ1" s="173"/>
      <c r="FPA1" s="173"/>
      <c r="FPB1" s="173"/>
      <c r="FPC1" s="173"/>
      <c r="FPD1" s="173"/>
      <c r="FPE1" s="173"/>
      <c r="FPF1" s="173"/>
      <c r="FPG1" s="173"/>
      <c r="FPH1" s="173"/>
      <c r="FPI1" s="173"/>
      <c r="FPJ1" s="173"/>
      <c r="FPK1" s="173"/>
      <c r="FPL1" s="173"/>
      <c r="FPM1" s="173"/>
      <c r="FPN1" s="173"/>
      <c r="FPO1" s="173"/>
      <c r="FPP1" s="173"/>
      <c r="FPQ1" s="173"/>
      <c r="FPR1" s="173"/>
      <c r="FPS1" s="173"/>
      <c r="FPT1" s="173"/>
      <c r="FPU1" s="173"/>
      <c r="FPV1" s="173"/>
      <c r="FPW1" s="173"/>
      <c r="FPX1" s="173"/>
      <c r="FPY1" s="173"/>
      <c r="FPZ1" s="173"/>
      <c r="FQA1" s="173"/>
      <c r="FQB1" s="173"/>
      <c r="FQC1" s="173"/>
      <c r="FQD1" s="173"/>
      <c r="FQE1" s="173"/>
      <c r="FQF1" s="173"/>
      <c r="FQG1" s="173"/>
      <c r="FQH1" s="173"/>
      <c r="FQI1" s="173"/>
      <c r="FQJ1" s="173"/>
      <c r="FQK1" s="173"/>
      <c r="FQL1" s="173"/>
      <c r="FQM1" s="173"/>
      <c r="FQN1" s="173"/>
      <c r="FQO1" s="173"/>
      <c r="FQP1" s="173"/>
      <c r="FQQ1" s="173"/>
      <c r="FQR1" s="173"/>
      <c r="FQS1" s="173"/>
      <c r="FQT1" s="173"/>
      <c r="FQU1" s="173"/>
      <c r="FQV1" s="173"/>
      <c r="FQW1" s="173"/>
      <c r="FQX1" s="173"/>
      <c r="FQY1" s="173"/>
      <c r="FQZ1" s="173"/>
      <c r="FRA1" s="173"/>
      <c r="FRB1" s="173"/>
      <c r="FRC1" s="173"/>
      <c r="FRD1" s="173"/>
      <c r="FRE1" s="173"/>
      <c r="FRF1" s="173"/>
      <c r="FRG1" s="173"/>
      <c r="FRH1" s="173"/>
      <c r="FRI1" s="173"/>
      <c r="FRJ1" s="173"/>
      <c r="FRK1" s="173"/>
      <c r="FRL1" s="173"/>
      <c r="FRM1" s="173"/>
      <c r="FRN1" s="173"/>
      <c r="FRO1" s="173"/>
      <c r="FRP1" s="173"/>
      <c r="FRQ1" s="173"/>
      <c r="FRR1" s="173"/>
      <c r="FRS1" s="173"/>
      <c r="FRT1" s="173"/>
      <c r="FRU1" s="173"/>
      <c r="FRV1" s="173"/>
      <c r="FRW1" s="173"/>
      <c r="FRX1" s="173"/>
      <c r="FRY1" s="173"/>
      <c r="FRZ1" s="173"/>
      <c r="FSA1" s="173"/>
      <c r="FSB1" s="173"/>
      <c r="FSC1" s="173"/>
      <c r="FSD1" s="173"/>
      <c r="FSE1" s="173"/>
      <c r="FSF1" s="173"/>
      <c r="FSG1" s="173"/>
      <c r="FSH1" s="173"/>
      <c r="FSI1" s="173"/>
      <c r="FSJ1" s="173"/>
      <c r="FSK1" s="173"/>
      <c r="FSL1" s="173"/>
      <c r="FSM1" s="173"/>
      <c r="FSN1" s="173"/>
      <c r="FSO1" s="173"/>
      <c r="FSP1" s="173"/>
      <c r="FSQ1" s="173"/>
      <c r="FSR1" s="173"/>
      <c r="FSS1" s="173"/>
      <c r="FST1" s="173"/>
      <c r="FSU1" s="173"/>
      <c r="FSV1" s="173"/>
      <c r="FSW1" s="173"/>
      <c r="FSX1" s="173"/>
      <c r="FSY1" s="173"/>
      <c r="FSZ1" s="173"/>
      <c r="FTA1" s="173"/>
      <c r="FTB1" s="173"/>
      <c r="FTC1" s="173"/>
      <c r="FTD1" s="173"/>
      <c r="FTE1" s="173"/>
      <c r="FTF1" s="173"/>
      <c r="FTG1" s="173"/>
      <c r="FTH1" s="173"/>
      <c r="FTI1" s="173"/>
      <c r="FTJ1" s="173"/>
      <c r="FTK1" s="173"/>
      <c r="FTL1" s="173"/>
      <c r="FTM1" s="173"/>
      <c r="FTN1" s="173"/>
      <c r="FTO1" s="173"/>
      <c r="FTP1" s="173"/>
      <c r="FTQ1" s="173"/>
      <c r="FTR1" s="173"/>
      <c r="FTS1" s="173"/>
      <c r="FTT1" s="173"/>
      <c r="FTU1" s="173"/>
      <c r="FTV1" s="173"/>
      <c r="FTW1" s="173"/>
      <c r="FTX1" s="173"/>
      <c r="FTY1" s="173"/>
      <c r="FTZ1" s="173"/>
      <c r="FUA1" s="173"/>
      <c r="FUB1" s="173"/>
      <c r="FUC1" s="173"/>
      <c r="FUD1" s="173"/>
      <c r="FUE1" s="173"/>
      <c r="FUF1" s="173"/>
      <c r="FUG1" s="173"/>
      <c r="FUH1" s="173"/>
      <c r="FUI1" s="173"/>
      <c r="FUJ1" s="173"/>
      <c r="FUK1" s="173"/>
      <c r="FUL1" s="173"/>
      <c r="FUM1" s="173"/>
      <c r="FUN1" s="173"/>
      <c r="FUO1" s="173"/>
      <c r="FUP1" s="173"/>
      <c r="FUQ1" s="173"/>
      <c r="FUR1" s="173"/>
      <c r="FUS1" s="173"/>
      <c r="FUT1" s="173"/>
      <c r="FUU1" s="173"/>
      <c r="FUV1" s="173"/>
      <c r="FUW1" s="173"/>
      <c r="FUX1" s="173"/>
      <c r="FUY1" s="173"/>
      <c r="FUZ1" s="173"/>
      <c r="FVA1" s="173"/>
      <c r="FVB1" s="173"/>
      <c r="FVC1" s="173"/>
      <c r="FVD1" s="173"/>
      <c r="FVE1" s="173"/>
      <c r="FVF1" s="173"/>
      <c r="FVG1" s="173"/>
      <c r="FVH1" s="173"/>
      <c r="FVI1" s="173"/>
      <c r="FVJ1" s="173"/>
      <c r="FVK1" s="173"/>
      <c r="FVL1" s="173"/>
      <c r="FVM1" s="173"/>
      <c r="FVN1" s="173"/>
      <c r="FVO1" s="173"/>
      <c r="FVP1" s="173"/>
      <c r="FVQ1" s="173"/>
      <c r="FVR1" s="173"/>
      <c r="FVS1" s="173"/>
      <c r="FVT1" s="173"/>
      <c r="FVU1" s="173"/>
      <c r="FVV1" s="173"/>
      <c r="FVW1" s="173"/>
      <c r="FVX1" s="173"/>
      <c r="FVY1" s="173"/>
      <c r="FVZ1" s="173"/>
      <c r="FWA1" s="173"/>
      <c r="FWB1" s="173"/>
      <c r="FWC1" s="173"/>
      <c r="FWD1" s="173"/>
      <c r="FWE1" s="173"/>
      <c r="FWF1" s="173"/>
      <c r="FWG1" s="173"/>
      <c r="FWH1" s="173"/>
      <c r="FWI1" s="173"/>
      <c r="FWJ1" s="173"/>
      <c r="FWK1" s="173"/>
      <c r="FWL1" s="173"/>
      <c r="FWM1" s="173"/>
      <c r="FWN1" s="173"/>
      <c r="FWO1" s="173"/>
      <c r="FWP1" s="173"/>
      <c r="FWQ1" s="173"/>
      <c r="FWR1" s="173"/>
      <c r="FWS1" s="173"/>
      <c r="FWT1" s="173"/>
      <c r="FWU1" s="173"/>
      <c r="FWV1" s="173"/>
      <c r="FWW1" s="173"/>
      <c r="FWX1" s="173"/>
      <c r="FWY1" s="173"/>
      <c r="FWZ1" s="173"/>
      <c r="FXA1" s="173"/>
      <c r="FXB1" s="173"/>
      <c r="FXC1" s="173"/>
      <c r="FXD1" s="173"/>
      <c r="FXE1" s="173"/>
      <c r="FXF1" s="173"/>
      <c r="FXG1" s="173"/>
      <c r="FXH1" s="173"/>
      <c r="FXI1" s="173"/>
      <c r="FXJ1" s="173"/>
      <c r="FXK1" s="173"/>
      <c r="FXL1" s="173"/>
      <c r="FXM1" s="173"/>
      <c r="FXN1" s="173"/>
      <c r="FXO1" s="173"/>
      <c r="FXP1" s="173"/>
      <c r="FXQ1" s="173"/>
      <c r="FXR1" s="173"/>
      <c r="FXS1" s="173"/>
      <c r="FXT1" s="173"/>
      <c r="FXU1" s="173"/>
      <c r="FXV1" s="173"/>
      <c r="FXW1" s="173"/>
      <c r="FXX1" s="173"/>
      <c r="FXY1" s="173"/>
      <c r="FXZ1" s="173"/>
      <c r="FYA1" s="173"/>
      <c r="FYB1" s="173"/>
      <c r="FYC1" s="173"/>
      <c r="FYD1" s="173"/>
      <c r="FYE1" s="173"/>
      <c r="FYF1" s="173"/>
      <c r="FYG1" s="173"/>
      <c r="FYH1" s="173"/>
      <c r="FYI1" s="173"/>
      <c r="FYJ1" s="173"/>
      <c r="FYK1" s="173"/>
      <c r="FYL1" s="173"/>
      <c r="FYM1" s="173"/>
      <c r="FYN1" s="173"/>
      <c r="FYO1" s="173"/>
      <c r="FYP1" s="173"/>
      <c r="FYQ1" s="173"/>
      <c r="FYR1" s="173"/>
      <c r="FYS1" s="173"/>
      <c r="FYT1" s="173"/>
      <c r="FYU1" s="173"/>
      <c r="FYV1" s="173"/>
      <c r="FYW1" s="173"/>
      <c r="FYX1" s="173"/>
      <c r="FYY1" s="173"/>
      <c r="FYZ1" s="173"/>
      <c r="FZA1" s="173"/>
      <c r="FZB1" s="173"/>
      <c r="FZC1" s="173"/>
      <c r="FZD1" s="173"/>
      <c r="FZE1" s="173"/>
      <c r="FZF1" s="173"/>
      <c r="FZG1" s="173"/>
      <c r="FZH1" s="173"/>
      <c r="FZI1" s="173"/>
      <c r="FZJ1" s="173"/>
      <c r="FZK1" s="173"/>
      <c r="FZL1" s="173"/>
      <c r="FZM1" s="173"/>
      <c r="FZN1" s="173"/>
      <c r="FZO1" s="173"/>
      <c r="FZP1" s="173"/>
      <c r="FZQ1" s="173"/>
      <c r="FZR1" s="173"/>
      <c r="FZS1" s="173"/>
      <c r="FZT1" s="173"/>
      <c r="FZU1" s="173"/>
      <c r="FZV1" s="173"/>
      <c r="FZW1" s="173"/>
      <c r="FZX1" s="173"/>
      <c r="FZY1" s="173"/>
      <c r="FZZ1" s="173"/>
      <c r="GAA1" s="173"/>
      <c r="GAB1" s="173"/>
      <c r="GAC1" s="173"/>
      <c r="GAD1" s="173"/>
      <c r="GAE1" s="173"/>
      <c r="GAF1" s="173"/>
      <c r="GAG1" s="173"/>
      <c r="GAH1" s="173"/>
      <c r="GAI1" s="173"/>
      <c r="GAJ1" s="173"/>
      <c r="GAK1" s="173"/>
      <c r="GAL1" s="173"/>
      <c r="GAM1" s="173"/>
      <c r="GAN1" s="173"/>
      <c r="GAO1" s="173"/>
      <c r="GAP1" s="173"/>
      <c r="GAQ1" s="173"/>
      <c r="GAR1" s="173"/>
      <c r="GAS1" s="173"/>
      <c r="GAT1" s="173"/>
      <c r="GAU1" s="173"/>
      <c r="GAV1" s="173"/>
      <c r="GAW1" s="173"/>
      <c r="GAX1" s="173"/>
      <c r="GAY1" s="173"/>
      <c r="GAZ1" s="173"/>
      <c r="GBA1" s="173"/>
      <c r="GBB1" s="173"/>
      <c r="GBC1" s="173"/>
      <c r="GBD1" s="173"/>
      <c r="GBE1" s="173"/>
      <c r="GBF1" s="173"/>
      <c r="GBG1" s="173"/>
      <c r="GBH1" s="173"/>
      <c r="GBI1" s="173"/>
      <c r="GBJ1" s="173"/>
      <c r="GBK1" s="173"/>
      <c r="GBL1" s="173"/>
      <c r="GBM1" s="173"/>
      <c r="GBN1" s="173"/>
      <c r="GBO1" s="173"/>
      <c r="GBP1" s="173"/>
      <c r="GBQ1" s="173"/>
      <c r="GBR1" s="173"/>
      <c r="GBS1" s="173"/>
      <c r="GBT1" s="173"/>
      <c r="GBU1" s="173"/>
      <c r="GBV1" s="173"/>
      <c r="GBW1" s="173"/>
      <c r="GBX1" s="173"/>
      <c r="GBY1" s="173"/>
      <c r="GBZ1" s="173"/>
      <c r="GCA1" s="173"/>
      <c r="GCB1" s="173"/>
      <c r="GCC1" s="173"/>
      <c r="GCD1" s="173"/>
      <c r="GCE1" s="173"/>
      <c r="GCF1" s="173"/>
      <c r="GCG1" s="173"/>
      <c r="GCH1" s="173"/>
      <c r="GCI1" s="173"/>
      <c r="GCJ1" s="173"/>
      <c r="GCK1" s="173"/>
      <c r="GCL1" s="173"/>
      <c r="GCM1" s="173"/>
      <c r="GCN1" s="173"/>
      <c r="GCO1" s="173"/>
      <c r="GCP1" s="173"/>
      <c r="GCQ1" s="173"/>
      <c r="GCR1" s="173"/>
      <c r="GCS1" s="173"/>
      <c r="GCT1" s="173"/>
      <c r="GCU1" s="173"/>
      <c r="GCV1" s="173"/>
      <c r="GCW1" s="173"/>
      <c r="GCX1" s="173"/>
      <c r="GCY1" s="173"/>
      <c r="GCZ1" s="173"/>
      <c r="GDA1" s="173"/>
      <c r="GDB1" s="173"/>
      <c r="GDC1" s="173"/>
      <c r="GDD1" s="173"/>
      <c r="GDE1" s="173"/>
      <c r="GDF1" s="173"/>
      <c r="GDG1" s="173"/>
      <c r="GDH1" s="173"/>
      <c r="GDI1" s="173"/>
      <c r="GDJ1" s="173"/>
      <c r="GDK1" s="173"/>
      <c r="GDL1" s="173"/>
      <c r="GDM1" s="173"/>
      <c r="GDN1" s="173"/>
      <c r="GDO1" s="173"/>
      <c r="GDP1" s="173"/>
      <c r="GDQ1" s="173"/>
      <c r="GDR1" s="173"/>
      <c r="GDS1" s="173"/>
      <c r="GDT1" s="173"/>
      <c r="GDU1" s="173"/>
      <c r="GDV1" s="173"/>
      <c r="GDW1" s="173"/>
      <c r="GDX1" s="173"/>
      <c r="GDY1" s="173"/>
      <c r="GDZ1" s="173"/>
      <c r="GEA1" s="173"/>
      <c r="GEB1" s="173"/>
      <c r="GEC1" s="173"/>
      <c r="GED1" s="173"/>
      <c r="GEE1" s="173"/>
      <c r="GEF1" s="173"/>
      <c r="GEG1" s="173"/>
      <c r="GEH1" s="173"/>
      <c r="GEI1" s="173"/>
      <c r="GEJ1" s="173"/>
      <c r="GEK1" s="173"/>
      <c r="GEL1" s="173"/>
      <c r="GEM1" s="173"/>
      <c r="GEN1" s="173"/>
      <c r="GEO1" s="173"/>
      <c r="GEP1" s="173"/>
      <c r="GEQ1" s="173"/>
      <c r="GER1" s="173"/>
      <c r="GES1" s="173"/>
      <c r="GET1" s="173"/>
      <c r="GEU1" s="173"/>
      <c r="GEV1" s="173"/>
      <c r="GEW1" s="173"/>
      <c r="GEX1" s="173"/>
      <c r="GEY1" s="173"/>
      <c r="GEZ1" s="173"/>
      <c r="GFA1" s="173"/>
      <c r="GFB1" s="173"/>
      <c r="GFC1" s="173"/>
      <c r="GFD1" s="173"/>
      <c r="GFE1" s="173"/>
      <c r="GFF1" s="173"/>
      <c r="GFG1" s="173"/>
      <c r="GFH1" s="173"/>
      <c r="GFI1" s="173"/>
      <c r="GFJ1" s="173"/>
      <c r="GFK1" s="173"/>
      <c r="GFL1" s="173"/>
      <c r="GFM1" s="173"/>
      <c r="GFN1" s="173"/>
      <c r="GFO1" s="173"/>
      <c r="GFP1" s="173"/>
      <c r="GFQ1" s="173"/>
      <c r="GFR1" s="173"/>
      <c r="GFS1" s="173"/>
      <c r="GFT1" s="173"/>
      <c r="GFU1" s="173"/>
      <c r="GFV1" s="173"/>
      <c r="GFW1" s="173"/>
      <c r="GFX1" s="173"/>
      <c r="GFY1" s="173"/>
      <c r="GFZ1" s="173"/>
      <c r="GGA1" s="173"/>
      <c r="GGB1" s="173"/>
      <c r="GGC1" s="173"/>
      <c r="GGD1" s="173"/>
      <c r="GGE1" s="173"/>
      <c r="GGF1" s="173"/>
      <c r="GGG1" s="173"/>
      <c r="GGH1" s="173"/>
      <c r="GGI1" s="173"/>
      <c r="GGJ1" s="173"/>
      <c r="GGK1" s="173"/>
      <c r="GGL1" s="173"/>
      <c r="GGM1" s="173"/>
      <c r="GGN1" s="173"/>
      <c r="GGO1" s="173"/>
      <c r="GGP1" s="173"/>
      <c r="GGQ1" s="173"/>
      <c r="GGR1" s="173"/>
      <c r="GGS1" s="173"/>
      <c r="GGT1" s="173"/>
      <c r="GGU1" s="173"/>
      <c r="GGV1" s="173"/>
      <c r="GGW1" s="173"/>
      <c r="GGX1" s="173"/>
      <c r="GGY1" s="173"/>
      <c r="GGZ1" s="173"/>
      <c r="GHA1" s="173"/>
      <c r="GHB1" s="173"/>
      <c r="GHC1" s="173"/>
      <c r="GHD1" s="173"/>
      <c r="GHE1" s="173"/>
      <c r="GHF1" s="173"/>
      <c r="GHG1" s="173"/>
      <c r="GHH1" s="173"/>
      <c r="GHI1" s="173"/>
      <c r="GHJ1" s="173"/>
      <c r="GHK1" s="173"/>
      <c r="GHL1" s="173"/>
      <c r="GHM1" s="173"/>
      <c r="GHN1" s="173"/>
      <c r="GHO1" s="173"/>
      <c r="GHP1" s="173"/>
      <c r="GHQ1" s="173"/>
      <c r="GHR1" s="173"/>
      <c r="GHS1" s="173"/>
      <c r="GHT1" s="173"/>
      <c r="GHU1" s="173"/>
      <c r="GHV1" s="173"/>
      <c r="GHW1" s="173"/>
      <c r="GHX1" s="173"/>
      <c r="GHY1" s="173"/>
      <c r="GHZ1" s="173"/>
      <c r="GIA1" s="173"/>
      <c r="GIB1" s="173"/>
      <c r="GIC1" s="173"/>
      <c r="GID1" s="173"/>
      <c r="GIE1" s="173"/>
      <c r="GIF1" s="173"/>
      <c r="GIG1" s="173"/>
      <c r="GIH1" s="173"/>
      <c r="GII1" s="173"/>
      <c r="GIJ1" s="173"/>
      <c r="GIK1" s="173"/>
      <c r="GIL1" s="173"/>
      <c r="GIM1" s="173"/>
      <c r="GIN1" s="173"/>
      <c r="GIO1" s="173"/>
      <c r="GIP1" s="173"/>
      <c r="GIQ1" s="173"/>
      <c r="GIR1" s="173"/>
      <c r="GIS1" s="173"/>
      <c r="GIT1" s="173"/>
      <c r="GIU1" s="173"/>
      <c r="GIV1" s="173"/>
      <c r="GIW1" s="173"/>
      <c r="GIX1" s="173"/>
      <c r="GIY1" s="173"/>
      <c r="GIZ1" s="173"/>
      <c r="GJA1" s="173"/>
      <c r="GJB1" s="173"/>
      <c r="GJC1" s="173"/>
      <c r="GJD1" s="173"/>
      <c r="GJE1" s="173"/>
      <c r="GJF1" s="173"/>
      <c r="GJG1" s="173"/>
      <c r="GJH1" s="173"/>
      <c r="GJI1" s="173"/>
      <c r="GJJ1" s="173"/>
      <c r="GJK1" s="173"/>
      <c r="GJL1" s="173"/>
      <c r="GJM1" s="173"/>
      <c r="GJN1" s="173"/>
      <c r="GJO1" s="173"/>
      <c r="GJP1" s="173"/>
      <c r="GJQ1" s="173"/>
      <c r="GJR1" s="173"/>
      <c r="GJS1" s="173"/>
      <c r="GJT1" s="173"/>
      <c r="GJU1" s="173"/>
      <c r="GJV1" s="173"/>
      <c r="GJW1" s="173"/>
      <c r="GJX1" s="173"/>
      <c r="GJY1" s="173"/>
      <c r="GJZ1" s="173"/>
      <c r="GKA1" s="173"/>
      <c r="GKB1" s="173"/>
      <c r="GKC1" s="173"/>
      <c r="GKD1" s="173"/>
      <c r="GKE1" s="173"/>
      <c r="GKF1" s="173"/>
      <c r="GKG1" s="173"/>
      <c r="GKH1" s="173"/>
      <c r="GKI1" s="173"/>
      <c r="GKJ1" s="173"/>
      <c r="GKK1" s="173"/>
      <c r="GKL1" s="173"/>
      <c r="GKM1" s="173"/>
      <c r="GKN1" s="173"/>
      <c r="GKO1" s="173"/>
      <c r="GKP1" s="173"/>
      <c r="GKQ1" s="173"/>
      <c r="GKR1" s="173"/>
      <c r="GKS1" s="173"/>
      <c r="GKT1" s="173"/>
      <c r="GKU1" s="173"/>
      <c r="GKV1" s="173"/>
      <c r="GKW1" s="173"/>
      <c r="GKX1" s="173"/>
      <c r="GKY1" s="173"/>
      <c r="GKZ1" s="173"/>
      <c r="GLA1" s="173"/>
      <c r="GLB1" s="173"/>
      <c r="GLC1" s="173"/>
      <c r="GLD1" s="173"/>
      <c r="GLE1" s="173"/>
      <c r="GLF1" s="173"/>
      <c r="GLG1" s="173"/>
      <c r="GLH1" s="173"/>
      <c r="GLI1" s="173"/>
      <c r="GLJ1" s="173"/>
      <c r="GLK1" s="173"/>
      <c r="GLL1" s="173"/>
      <c r="GLM1" s="173"/>
      <c r="GLN1" s="173"/>
      <c r="GLO1" s="173"/>
      <c r="GLP1" s="173"/>
      <c r="GLQ1" s="173"/>
      <c r="GLR1" s="173"/>
      <c r="GLS1" s="173"/>
      <c r="GLT1" s="173"/>
      <c r="GLU1" s="173"/>
      <c r="GLV1" s="173"/>
      <c r="GLW1" s="173"/>
      <c r="GLX1" s="173"/>
      <c r="GLY1" s="173"/>
      <c r="GLZ1" s="173"/>
      <c r="GMA1" s="173"/>
      <c r="GMB1" s="173"/>
      <c r="GMC1" s="173"/>
      <c r="GMD1" s="173"/>
      <c r="GME1" s="173"/>
      <c r="GMF1" s="173"/>
      <c r="GMG1" s="173"/>
      <c r="GMH1" s="173"/>
      <c r="GMI1" s="173"/>
      <c r="GMJ1" s="173"/>
      <c r="GMK1" s="173"/>
      <c r="GML1" s="173"/>
      <c r="GMM1" s="173"/>
      <c r="GMN1" s="173"/>
      <c r="GMO1" s="173"/>
      <c r="GMP1" s="173"/>
      <c r="GMQ1" s="173"/>
      <c r="GMR1" s="173"/>
      <c r="GMS1" s="173"/>
      <c r="GMT1" s="173"/>
      <c r="GMU1" s="173"/>
      <c r="GMV1" s="173"/>
      <c r="GMW1" s="173"/>
      <c r="GMX1" s="173"/>
      <c r="GMY1" s="173"/>
      <c r="GMZ1" s="173"/>
      <c r="GNA1" s="173"/>
      <c r="GNB1" s="173"/>
      <c r="GNC1" s="173"/>
      <c r="GND1" s="173"/>
      <c r="GNE1" s="173"/>
      <c r="GNF1" s="173"/>
      <c r="GNG1" s="173"/>
      <c r="GNH1" s="173"/>
      <c r="GNI1" s="173"/>
      <c r="GNJ1" s="173"/>
      <c r="GNK1" s="173"/>
      <c r="GNL1" s="173"/>
      <c r="GNM1" s="173"/>
      <c r="GNN1" s="173"/>
      <c r="GNO1" s="173"/>
      <c r="GNP1" s="173"/>
      <c r="GNQ1" s="173"/>
      <c r="GNR1" s="173"/>
      <c r="GNS1" s="173"/>
      <c r="GNT1" s="173"/>
      <c r="GNU1" s="173"/>
      <c r="GNV1" s="173"/>
      <c r="GNW1" s="173"/>
      <c r="GNX1" s="173"/>
      <c r="GNY1" s="173"/>
      <c r="GNZ1" s="173"/>
      <c r="GOA1" s="173"/>
      <c r="GOB1" s="173"/>
      <c r="GOC1" s="173"/>
      <c r="GOD1" s="173"/>
      <c r="GOE1" s="173"/>
      <c r="GOF1" s="173"/>
      <c r="GOG1" s="173"/>
      <c r="GOH1" s="173"/>
      <c r="GOI1" s="173"/>
      <c r="GOJ1" s="173"/>
      <c r="GOK1" s="173"/>
      <c r="GOL1" s="173"/>
      <c r="GOM1" s="173"/>
      <c r="GON1" s="173"/>
      <c r="GOO1" s="173"/>
      <c r="GOP1" s="173"/>
      <c r="GOQ1" s="173"/>
      <c r="GOR1" s="173"/>
      <c r="GOS1" s="173"/>
      <c r="GOT1" s="173"/>
      <c r="GOU1" s="173"/>
      <c r="GOV1" s="173"/>
      <c r="GOW1" s="173"/>
      <c r="GOX1" s="173"/>
      <c r="GOY1" s="173"/>
      <c r="GOZ1" s="173"/>
      <c r="GPA1" s="173"/>
      <c r="GPB1" s="173"/>
      <c r="GPC1" s="173"/>
      <c r="GPD1" s="173"/>
      <c r="GPE1" s="173"/>
      <c r="GPF1" s="173"/>
      <c r="GPG1" s="173"/>
      <c r="GPH1" s="173"/>
      <c r="GPI1" s="173"/>
      <c r="GPJ1" s="173"/>
      <c r="GPK1" s="173"/>
      <c r="GPL1" s="173"/>
      <c r="GPM1" s="173"/>
      <c r="GPN1" s="173"/>
      <c r="GPO1" s="173"/>
      <c r="GPP1" s="173"/>
      <c r="GPQ1" s="173"/>
      <c r="GPR1" s="173"/>
      <c r="GPS1" s="173"/>
      <c r="GPT1" s="173"/>
      <c r="GPU1" s="173"/>
      <c r="GPV1" s="173"/>
      <c r="GPW1" s="173"/>
      <c r="GPX1" s="173"/>
      <c r="GPY1" s="173"/>
      <c r="GPZ1" s="173"/>
      <c r="GQA1" s="173"/>
      <c r="GQB1" s="173"/>
      <c r="GQC1" s="173"/>
      <c r="GQD1" s="173"/>
      <c r="GQE1" s="173"/>
      <c r="GQF1" s="173"/>
      <c r="GQG1" s="173"/>
      <c r="GQH1" s="173"/>
      <c r="GQI1" s="173"/>
      <c r="GQJ1" s="173"/>
      <c r="GQK1" s="173"/>
      <c r="GQL1" s="173"/>
      <c r="GQM1" s="173"/>
      <c r="GQN1" s="173"/>
      <c r="GQO1" s="173"/>
      <c r="GQP1" s="173"/>
      <c r="GQQ1" s="173"/>
      <c r="GQR1" s="173"/>
      <c r="GQS1" s="173"/>
      <c r="GQT1" s="173"/>
      <c r="GQU1" s="173"/>
      <c r="GQV1" s="173"/>
      <c r="GQW1" s="173"/>
      <c r="GQX1" s="173"/>
      <c r="GQY1" s="173"/>
      <c r="GQZ1" s="173"/>
      <c r="GRA1" s="173"/>
      <c r="GRB1" s="173"/>
      <c r="GRC1" s="173"/>
      <c r="GRD1" s="173"/>
      <c r="GRE1" s="173"/>
      <c r="GRF1" s="173"/>
      <c r="GRG1" s="173"/>
      <c r="GRH1" s="173"/>
      <c r="GRI1" s="173"/>
      <c r="GRJ1" s="173"/>
      <c r="GRK1" s="173"/>
      <c r="GRL1" s="173"/>
      <c r="GRM1" s="173"/>
      <c r="GRN1" s="173"/>
      <c r="GRO1" s="173"/>
      <c r="GRP1" s="173"/>
      <c r="GRQ1" s="173"/>
      <c r="GRR1" s="173"/>
      <c r="GRS1" s="173"/>
      <c r="GRT1" s="173"/>
      <c r="GRU1" s="173"/>
      <c r="GRV1" s="173"/>
      <c r="GRW1" s="173"/>
      <c r="GRX1" s="173"/>
      <c r="GRY1" s="173"/>
      <c r="GRZ1" s="173"/>
      <c r="GSA1" s="173"/>
      <c r="GSB1" s="173"/>
      <c r="GSC1" s="173"/>
      <c r="GSD1" s="173"/>
      <c r="GSE1" s="173"/>
      <c r="GSF1" s="173"/>
      <c r="GSG1" s="173"/>
      <c r="GSH1" s="173"/>
      <c r="GSI1" s="173"/>
      <c r="GSJ1" s="173"/>
      <c r="GSK1" s="173"/>
      <c r="GSL1" s="173"/>
      <c r="GSM1" s="173"/>
      <c r="GSN1" s="173"/>
      <c r="GSO1" s="173"/>
      <c r="GSP1" s="173"/>
      <c r="GSQ1" s="173"/>
      <c r="GSR1" s="173"/>
      <c r="GSS1" s="173"/>
      <c r="GST1" s="173"/>
      <c r="GSU1" s="173"/>
      <c r="GSV1" s="173"/>
      <c r="GSW1" s="173"/>
      <c r="GSX1" s="173"/>
      <c r="GSY1" s="173"/>
      <c r="GSZ1" s="173"/>
      <c r="GTA1" s="173"/>
      <c r="GTB1" s="173"/>
      <c r="GTC1" s="173"/>
      <c r="GTD1" s="173"/>
      <c r="GTE1" s="173"/>
      <c r="GTF1" s="173"/>
      <c r="GTG1" s="173"/>
      <c r="GTH1" s="173"/>
      <c r="GTI1" s="173"/>
      <c r="GTJ1" s="173"/>
      <c r="GTK1" s="173"/>
      <c r="GTL1" s="173"/>
      <c r="GTM1" s="173"/>
      <c r="GTN1" s="173"/>
      <c r="GTO1" s="173"/>
      <c r="GTP1" s="173"/>
      <c r="GTQ1" s="173"/>
      <c r="GTR1" s="173"/>
      <c r="GTS1" s="173"/>
      <c r="GTT1" s="173"/>
      <c r="GTU1" s="173"/>
      <c r="GTV1" s="173"/>
      <c r="GTW1" s="173"/>
      <c r="GTX1" s="173"/>
      <c r="GTY1" s="173"/>
      <c r="GTZ1" s="173"/>
      <c r="GUA1" s="173"/>
      <c r="GUB1" s="173"/>
      <c r="GUC1" s="173"/>
      <c r="GUD1" s="173"/>
      <c r="GUE1" s="173"/>
      <c r="GUF1" s="173"/>
      <c r="GUG1" s="173"/>
      <c r="GUH1" s="173"/>
      <c r="GUI1" s="173"/>
      <c r="GUJ1" s="173"/>
      <c r="GUK1" s="173"/>
      <c r="GUL1" s="173"/>
      <c r="GUM1" s="173"/>
      <c r="GUN1" s="173"/>
      <c r="GUO1" s="173"/>
      <c r="GUP1" s="173"/>
      <c r="GUQ1" s="173"/>
      <c r="GUR1" s="173"/>
      <c r="GUS1" s="173"/>
      <c r="GUT1" s="173"/>
      <c r="GUU1" s="173"/>
      <c r="GUV1" s="173"/>
      <c r="GUW1" s="173"/>
      <c r="GUX1" s="173"/>
      <c r="GUY1" s="173"/>
      <c r="GUZ1" s="173"/>
      <c r="GVA1" s="173"/>
      <c r="GVB1" s="173"/>
      <c r="GVC1" s="173"/>
      <c r="GVD1" s="173"/>
      <c r="GVE1" s="173"/>
      <c r="GVF1" s="173"/>
      <c r="GVG1" s="173"/>
      <c r="GVH1" s="173"/>
      <c r="GVI1" s="173"/>
      <c r="GVJ1" s="173"/>
      <c r="GVK1" s="173"/>
      <c r="GVL1" s="173"/>
      <c r="GVM1" s="173"/>
      <c r="GVN1" s="173"/>
      <c r="GVO1" s="173"/>
      <c r="GVP1" s="173"/>
      <c r="GVQ1" s="173"/>
      <c r="GVR1" s="173"/>
      <c r="GVS1" s="173"/>
      <c r="GVT1" s="173"/>
      <c r="GVU1" s="173"/>
      <c r="GVV1" s="173"/>
      <c r="GVW1" s="173"/>
      <c r="GVX1" s="173"/>
      <c r="GVY1" s="173"/>
      <c r="GVZ1" s="173"/>
      <c r="GWA1" s="173"/>
      <c r="GWB1" s="173"/>
      <c r="GWC1" s="173"/>
      <c r="GWD1" s="173"/>
      <c r="GWE1" s="173"/>
      <c r="GWF1" s="173"/>
      <c r="GWG1" s="173"/>
      <c r="GWH1" s="173"/>
      <c r="GWI1" s="173"/>
      <c r="GWJ1" s="173"/>
      <c r="GWK1" s="173"/>
      <c r="GWL1" s="173"/>
      <c r="GWM1" s="173"/>
      <c r="GWN1" s="173"/>
      <c r="GWO1" s="173"/>
      <c r="GWP1" s="173"/>
      <c r="GWQ1" s="173"/>
      <c r="GWR1" s="173"/>
      <c r="GWS1" s="173"/>
      <c r="GWT1" s="173"/>
      <c r="GWU1" s="173"/>
      <c r="GWV1" s="173"/>
      <c r="GWW1" s="173"/>
      <c r="GWX1" s="173"/>
      <c r="GWY1" s="173"/>
      <c r="GWZ1" s="173"/>
      <c r="GXA1" s="173"/>
      <c r="GXB1" s="173"/>
      <c r="GXC1" s="173"/>
      <c r="GXD1" s="173"/>
      <c r="GXE1" s="173"/>
      <c r="GXF1" s="173"/>
      <c r="GXG1" s="173"/>
      <c r="GXH1" s="173"/>
      <c r="GXI1" s="173"/>
      <c r="GXJ1" s="173"/>
      <c r="GXK1" s="173"/>
      <c r="GXL1" s="173"/>
      <c r="GXM1" s="173"/>
      <c r="GXN1" s="173"/>
      <c r="GXO1" s="173"/>
      <c r="GXP1" s="173"/>
      <c r="GXQ1" s="173"/>
      <c r="GXR1" s="173"/>
      <c r="GXS1" s="173"/>
      <c r="GXT1" s="173"/>
      <c r="GXU1" s="173"/>
      <c r="GXV1" s="173"/>
      <c r="GXW1" s="173"/>
      <c r="GXX1" s="173"/>
      <c r="GXY1" s="173"/>
      <c r="GXZ1" s="173"/>
      <c r="GYA1" s="173"/>
      <c r="GYB1" s="173"/>
      <c r="GYC1" s="173"/>
      <c r="GYD1" s="173"/>
      <c r="GYE1" s="173"/>
      <c r="GYF1" s="173"/>
      <c r="GYG1" s="173"/>
      <c r="GYH1" s="173"/>
      <c r="GYI1" s="173"/>
      <c r="GYJ1" s="173"/>
      <c r="GYK1" s="173"/>
      <c r="GYL1" s="173"/>
      <c r="GYM1" s="173"/>
      <c r="GYN1" s="173"/>
      <c r="GYO1" s="173"/>
      <c r="GYP1" s="173"/>
      <c r="GYQ1" s="173"/>
      <c r="GYR1" s="173"/>
      <c r="GYS1" s="173"/>
      <c r="GYT1" s="173"/>
      <c r="GYU1" s="173"/>
      <c r="GYV1" s="173"/>
      <c r="GYW1" s="173"/>
      <c r="GYX1" s="173"/>
      <c r="GYY1" s="173"/>
      <c r="GYZ1" s="173"/>
      <c r="GZA1" s="173"/>
      <c r="GZB1" s="173"/>
      <c r="GZC1" s="173"/>
      <c r="GZD1" s="173"/>
      <c r="GZE1" s="173"/>
      <c r="GZF1" s="173"/>
      <c r="GZG1" s="173"/>
      <c r="GZH1" s="173"/>
      <c r="GZI1" s="173"/>
      <c r="GZJ1" s="173"/>
      <c r="GZK1" s="173"/>
      <c r="GZL1" s="173"/>
      <c r="GZM1" s="173"/>
      <c r="GZN1" s="173"/>
      <c r="GZO1" s="173"/>
      <c r="GZP1" s="173"/>
      <c r="GZQ1" s="173"/>
      <c r="GZR1" s="173"/>
      <c r="GZS1" s="173"/>
      <c r="GZT1" s="173"/>
      <c r="GZU1" s="173"/>
      <c r="GZV1" s="173"/>
      <c r="GZW1" s="173"/>
      <c r="GZX1" s="173"/>
      <c r="GZY1" s="173"/>
      <c r="GZZ1" s="173"/>
      <c r="HAA1" s="173"/>
      <c r="HAB1" s="173"/>
      <c r="HAC1" s="173"/>
      <c r="HAD1" s="173"/>
      <c r="HAE1" s="173"/>
      <c r="HAF1" s="173"/>
      <c r="HAG1" s="173"/>
      <c r="HAH1" s="173"/>
      <c r="HAI1" s="173"/>
      <c r="HAJ1" s="173"/>
      <c r="HAK1" s="173"/>
      <c r="HAL1" s="173"/>
      <c r="HAM1" s="173"/>
      <c r="HAN1" s="173"/>
      <c r="HAO1" s="173"/>
      <c r="HAP1" s="173"/>
      <c r="HAQ1" s="173"/>
      <c r="HAR1" s="173"/>
      <c r="HAS1" s="173"/>
      <c r="HAT1" s="173"/>
      <c r="HAU1" s="173"/>
      <c r="HAV1" s="173"/>
      <c r="HAW1" s="173"/>
      <c r="HAX1" s="173"/>
      <c r="HAY1" s="173"/>
      <c r="HAZ1" s="173"/>
      <c r="HBA1" s="173"/>
      <c r="HBB1" s="173"/>
      <c r="HBC1" s="173"/>
      <c r="HBD1" s="173"/>
      <c r="HBE1" s="173"/>
      <c r="HBF1" s="173"/>
      <c r="HBG1" s="173"/>
      <c r="HBH1" s="173"/>
      <c r="HBI1" s="173"/>
      <c r="HBJ1" s="173"/>
      <c r="HBK1" s="173"/>
      <c r="HBL1" s="173"/>
      <c r="HBM1" s="173"/>
      <c r="HBN1" s="173"/>
      <c r="HBO1" s="173"/>
      <c r="HBP1" s="173"/>
      <c r="HBQ1" s="173"/>
      <c r="HBR1" s="173"/>
      <c r="HBS1" s="173"/>
      <c r="HBT1" s="173"/>
      <c r="HBU1" s="173"/>
      <c r="HBV1" s="173"/>
      <c r="HBW1" s="173"/>
      <c r="HBX1" s="173"/>
      <c r="HBY1" s="173"/>
      <c r="HBZ1" s="173"/>
      <c r="HCA1" s="173"/>
      <c r="HCB1" s="173"/>
      <c r="HCC1" s="173"/>
      <c r="HCD1" s="173"/>
      <c r="HCE1" s="173"/>
      <c r="HCF1" s="173"/>
      <c r="HCG1" s="173"/>
      <c r="HCH1" s="173"/>
      <c r="HCI1" s="173"/>
      <c r="HCJ1" s="173"/>
      <c r="HCK1" s="173"/>
      <c r="HCL1" s="173"/>
      <c r="HCM1" s="173"/>
      <c r="HCN1" s="173"/>
      <c r="HCO1" s="173"/>
      <c r="HCP1" s="173"/>
      <c r="HCQ1" s="173"/>
      <c r="HCR1" s="173"/>
      <c r="HCS1" s="173"/>
      <c r="HCT1" s="173"/>
      <c r="HCU1" s="173"/>
      <c r="HCV1" s="173"/>
      <c r="HCW1" s="173"/>
      <c r="HCX1" s="173"/>
      <c r="HCY1" s="173"/>
      <c r="HCZ1" s="173"/>
      <c r="HDA1" s="173"/>
      <c r="HDB1" s="173"/>
      <c r="HDC1" s="173"/>
      <c r="HDD1" s="173"/>
      <c r="HDE1" s="173"/>
      <c r="HDF1" s="173"/>
      <c r="HDG1" s="173"/>
      <c r="HDH1" s="173"/>
      <c r="HDI1" s="173"/>
      <c r="HDJ1" s="173"/>
      <c r="HDK1" s="173"/>
      <c r="HDL1" s="173"/>
      <c r="HDM1" s="173"/>
      <c r="HDN1" s="173"/>
      <c r="HDO1" s="173"/>
      <c r="HDP1" s="173"/>
      <c r="HDQ1" s="173"/>
      <c r="HDR1" s="173"/>
      <c r="HDS1" s="173"/>
      <c r="HDT1" s="173"/>
      <c r="HDU1" s="173"/>
      <c r="HDV1" s="173"/>
      <c r="HDW1" s="173"/>
      <c r="HDX1" s="173"/>
      <c r="HDY1" s="173"/>
      <c r="HDZ1" s="173"/>
      <c r="HEA1" s="173"/>
      <c r="HEB1" s="173"/>
      <c r="HEC1" s="173"/>
      <c r="HED1" s="173"/>
      <c r="HEE1" s="173"/>
      <c r="HEF1" s="173"/>
      <c r="HEG1" s="173"/>
      <c r="HEH1" s="173"/>
      <c r="HEI1" s="173"/>
      <c r="HEJ1" s="173"/>
      <c r="HEK1" s="173"/>
      <c r="HEL1" s="173"/>
      <c r="HEM1" s="173"/>
      <c r="HEN1" s="173"/>
      <c r="HEO1" s="173"/>
      <c r="HEP1" s="173"/>
      <c r="HEQ1" s="173"/>
      <c r="HER1" s="173"/>
      <c r="HES1" s="173"/>
      <c r="HET1" s="173"/>
      <c r="HEU1" s="173"/>
      <c r="HEV1" s="173"/>
      <c r="HEW1" s="173"/>
      <c r="HEX1" s="173"/>
      <c r="HEY1" s="173"/>
      <c r="HEZ1" s="173"/>
      <c r="HFA1" s="173"/>
      <c r="HFB1" s="173"/>
      <c r="HFC1" s="173"/>
      <c r="HFD1" s="173"/>
      <c r="HFE1" s="173"/>
      <c r="HFF1" s="173"/>
      <c r="HFG1" s="173"/>
      <c r="HFH1" s="173"/>
      <c r="HFI1" s="173"/>
      <c r="HFJ1" s="173"/>
      <c r="HFK1" s="173"/>
      <c r="HFL1" s="173"/>
      <c r="HFM1" s="173"/>
      <c r="HFN1" s="173"/>
      <c r="HFO1" s="173"/>
      <c r="HFP1" s="173"/>
      <c r="HFQ1" s="173"/>
      <c r="HFR1" s="173"/>
      <c r="HFS1" s="173"/>
      <c r="HFT1" s="173"/>
      <c r="HFU1" s="173"/>
      <c r="HFV1" s="173"/>
      <c r="HFW1" s="173"/>
      <c r="HFX1" s="173"/>
      <c r="HFY1" s="173"/>
      <c r="HFZ1" s="173"/>
      <c r="HGA1" s="173"/>
      <c r="HGB1" s="173"/>
      <c r="HGC1" s="173"/>
      <c r="HGD1" s="173"/>
      <c r="HGE1" s="173"/>
      <c r="HGF1" s="173"/>
      <c r="HGG1" s="173"/>
      <c r="HGH1" s="173"/>
      <c r="HGI1" s="173"/>
      <c r="HGJ1" s="173"/>
      <c r="HGK1" s="173"/>
      <c r="HGL1" s="173"/>
      <c r="HGM1" s="173"/>
      <c r="HGN1" s="173"/>
      <c r="HGO1" s="173"/>
      <c r="HGP1" s="173"/>
      <c r="HGQ1" s="173"/>
      <c r="HGR1" s="173"/>
      <c r="HGS1" s="173"/>
      <c r="HGT1" s="173"/>
      <c r="HGU1" s="173"/>
      <c r="HGV1" s="173"/>
      <c r="HGW1" s="173"/>
      <c r="HGX1" s="173"/>
      <c r="HGY1" s="173"/>
      <c r="HGZ1" s="173"/>
      <c r="HHA1" s="173"/>
      <c r="HHB1" s="173"/>
      <c r="HHC1" s="173"/>
      <c r="HHD1" s="173"/>
      <c r="HHE1" s="173"/>
      <c r="HHF1" s="173"/>
      <c r="HHG1" s="173"/>
      <c r="HHH1" s="173"/>
      <c r="HHI1" s="173"/>
      <c r="HHJ1" s="173"/>
      <c r="HHK1" s="173"/>
      <c r="HHL1" s="173"/>
      <c r="HHM1" s="173"/>
      <c r="HHN1" s="173"/>
      <c r="HHO1" s="173"/>
      <c r="HHP1" s="173"/>
      <c r="HHQ1" s="173"/>
      <c r="HHR1" s="173"/>
      <c r="HHS1" s="173"/>
      <c r="HHT1" s="173"/>
      <c r="HHU1" s="173"/>
      <c r="HHV1" s="173"/>
      <c r="HHW1" s="173"/>
      <c r="HHX1" s="173"/>
      <c r="HHY1" s="173"/>
      <c r="HHZ1" s="173"/>
      <c r="HIA1" s="173"/>
      <c r="HIB1" s="173"/>
      <c r="HIC1" s="173"/>
      <c r="HID1" s="173"/>
      <c r="HIE1" s="173"/>
      <c r="HIF1" s="173"/>
      <c r="HIG1" s="173"/>
      <c r="HIH1" s="173"/>
      <c r="HII1" s="173"/>
      <c r="HIJ1" s="173"/>
      <c r="HIK1" s="173"/>
      <c r="HIL1" s="173"/>
      <c r="HIM1" s="173"/>
      <c r="HIN1" s="173"/>
      <c r="HIO1" s="173"/>
      <c r="HIP1" s="173"/>
      <c r="HIQ1" s="173"/>
      <c r="HIR1" s="173"/>
      <c r="HIS1" s="173"/>
      <c r="HIT1" s="173"/>
      <c r="HIU1" s="173"/>
      <c r="HIV1" s="173"/>
      <c r="HIW1" s="173"/>
      <c r="HIX1" s="173"/>
      <c r="HIY1" s="173"/>
      <c r="HIZ1" s="173"/>
      <c r="HJA1" s="173"/>
      <c r="HJB1" s="173"/>
      <c r="HJC1" s="173"/>
      <c r="HJD1" s="173"/>
      <c r="HJE1" s="173"/>
      <c r="HJF1" s="173"/>
      <c r="HJG1" s="173"/>
      <c r="HJH1" s="173"/>
      <c r="HJI1" s="173"/>
      <c r="HJJ1" s="173"/>
      <c r="HJK1" s="173"/>
      <c r="HJL1" s="173"/>
      <c r="HJM1" s="173"/>
      <c r="HJN1" s="173"/>
      <c r="HJO1" s="173"/>
      <c r="HJP1" s="173"/>
      <c r="HJQ1" s="173"/>
      <c r="HJR1" s="173"/>
      <c r="HJS1" s="173"/>
      <c r="HJT1" s="173"/>
      <c r="HJU1" s="173"/>
      <c r="HJV1" s="173"/>
      <c r="HJW1" s="173"/>
      <c r="HJX1" s="173"/>
      <c r="HJY1" s="173"/>
      <c r="HJZ1" s="173"/>
      <c r="HKA1" s="173"/>
      <c r="HKB1" s="173"/>
      <c r="HKC1" s="173"/>
      <c r="HKD1" s="173"/>
      <c r="HKE1" s="173"/>
      <c r="HKF1" s="173"/>
      <c r="HKG1" s="173"/>
      <c r="HKH1" s="173"/>
      <c r="HKI1" s="173"/>
      <c r="HKJ1" s="173"/>
      <c r="HKK1" s="173"/>
      <c r="HKL1" s="173"/>
      <c r="HKM1" s="173"/>
      <c r="HKN1" s="173"/>
      <c r="HKO1" s="173"/>
      <c r="HKP1" s="173"/>
      <c r="HKQ1" s="173"/>
      <c r="HKR1" s="173"/>
      <c r="HKS1" s="173"/>
      <c r="HKT1" s="173"/>
      <c r="HKU1" s="173"/>
      <c r="HKV1" s="173"/>
      <c r="HKW1" s="173"/>
      <c r="HKX1" s="173"/>
      <c r="HKY1" s="173"/>
      <c r="HKZ1" s="173"/>
      <c r="HLA1" s="173"/>
      <c r="HLB1" s="173"/>
      <c r="HLC1" s="173"/>
      <c r="HLD1" s="173"/>
      <c r="HLE1" s="173"/>
      <c r="HLF1" s="173"/>
      <c r="HLG1" s="173"/>
      <c r="HLH1" s="173"/>
      <c r="HLI1" s="173"/>
      <c r="HLJ1" s="173"/>
      <c r="HLK1" s="173"/>
      <c r="HLL1" s="173"/>
      <c r="HLM1" s="173"/>
      <c r="HLN1" s="173"/>
      <c r="HLO1" s="173"/>
      <c r="HLP1" s="173"/>
      <c r="HLQ1" s="173"/>
      <c r="HLR1" s="173"/>
      <c r="HLS1" s="173"/>
      <c r="HLT1" s="173"/>
      <c r="HLU1" s="173"/>
      <c r="HLV1" s="173"/>
      <c r="HLW1" s="173"/>
      <c r="HLX1" s="173"/>
      <c r="HLY1" s="173"/>
      <c r="HLZ1" s="173"/>
      <c r="HMA1" s="173"/>
      <c r="HMB1" s="173"/>
      <c r="HMC1" s="173"/>
      <c r="HMD1" s="173"/>
      <c r="HME1" s="173"/>
      <c r="HMF1" s="173"/>
      <c r="HMG1" s="173"/>
      <c r="HMH1" s="173"/>
      <c r="HMI1" s="173"/>
      <c r="HMJ1" s="173"/>
      <c r="HMK1" s="173"/>
      <c r="HML1" s="173"/>
      <c r="HMM1" s="173"/>
      <c r="HMN1" s="173"/>
      <c r="HMO1" s="173"/>
      <c r="HMP1" s="173"/>
      <c r="HMQ1" s="173"/>
      <c r="HMR1" s="173"/>
      <c r="HMS1" s="173"/>
      <c r="HMT1" s="173"/>
      <c r="HMU1" s="173"/>
      <c r="HMV1" s="173"/>
      <c r="HMW1" s="173"/>
      <c r="HMX1" s="173"/>
      <c r="HMY1" s="173"/>
      <c r="HMZ1" s="173"/>
      <c r="HNA1" s="173"/>
      <c r="HNB1" s="173"/>
      <c r="HNC1" s="173"/>
      <c r="HND1" s="173"/>
      <c r="HNE1" s="173"/>
      <c r="HNF1" s="173"/>
      <c r="HNG1" s="173"/>
      <c r="HNH1" s="173"/>
      <c r="HNI1" s="173"/>
      <c r="HNJ1" s="173"/>
      <c r="HNK1" s="173"/>
      <c r="HNL1" s="173"/>
      <c r="HNM1" s="173"/>
      <c r="HNN1" s="173"/>
      <c r="HNO1" s="173"/>
      <c r="HNP1" s="173"/>
      <c r="HNQ1" s="173"/>
      <c r="HNR1" s="173"/>
      <c r="HNS1" s="173"/>
      <c r="HNT1" s="173"/>
      <c r="HNU1" s="173"/>
      <c r="HNV1" s="173"/>
      <c r="HNW1" s="173"/>
      <c r="HNX1" s="173"/>
      <c r="HNY1" s="173"/>
      <c r="HNZ1" s="173"/>
      <c r="HOA1" s="173"/>
      <c r="HOB1" s="173"/>
      <c r="HOC1" s="173"/>
      <c r="HOD1" s="173"/>
      <c r="HOE1" s="173"/>
      <c r="HOF1" s="173"/>
      <c r="HOG1" s="173"/>
      <c r="HOH1" s="173"/>
      <c r="HOI1" s="173"/>
      <c r="HOJ1" s="173"/>
      <c r="HOK1" s="173"/>
      <c r="HOL1" s="173"/>
      <c r="HOM1" s="173"/>
      <c r="HON1" s="173"/>
      <c r="HOO1" s="173"/>
      <c r="HOP1" s="173"/>
      <c r="HOQ1" s="173"/>
      <c r="HOR1" s="173"/>
      <c r="HOS1" s="173"/>
      <c r="HOT1" s="173"/>
      <c r="HOU1" s="173"/>
      <c r="HOV1" s="173"/>
      <c r="HOW1" s="173"/>
      <c r="HOX1" s="173"/>
      <c r="HOY1" s="173"/>
      <c r="HOZ1" s="173"/>
      <c r="HPA1" s="173"/>
      <c r="HPB1" s="173"/>
      <c r="HPC1" s="173"/>
      <c r="HPD1" s="173"/>
      <c r="HPE1" s="173"/>
      <c r="HPF1" s="173"/>
      <c r="HPG1" s="173"/>
      <c r="HPH1" s="173"/>
      <c r="HPI1" s="173"/>
      <c r="HPJ1" s="173"/>
      <c r="HPK1" s="173"/>
      <c r="HPL1" s="173"/>
      <c r="HPM1" s="173"/>
      <c r="HPN1" s="173"/>
      <c r="HPO1" s="173"/>
      <c r="HPP1" s="173"/>
      <c r="HPQ1" s="173"/>
      <c r="HPR1" s="173"/>
      <c r="HPS1" s="173"/>
      <c r="HPT1" s="173"/>
      <c r="HPU1" s="173"/>
      <c r="HPV1" s="173"/>
      <c r="HPW1" s="173"/>
      <c r="HPX1" s="173"/>
      <c r="HPY1" s="173"/>
      <c r="HPZ1" s="173"/>
      <c r="HQA1" s="173"/>
      <c r="HQB1" s="173"/>
      <c r="HQC1" s="173"/>
      <c r="HQD1" s="173"/>
      <c r="HQE1" s="173"/>
      <c r="HQF1" s="173"/>
      <c r="HQG1" s="173"/>
      <c r="HQH1" s="173"/>
      <c r="HQI1" s="173"/>
      <c r="HQJ1" s="173"/>
      <c r="HQK1" s="173"/>
      <c r="HQL1" s="173"/>
      <c r="HQM1" s="173"/>
      <c r="HQN1" s="173"/>
      <c r="HQO1" s="173"/>
      <c r="HQP1" s="173"/>
      <c r="HQQ1" s="173"/>
      <c r="HQR1" s="173"/>
      <c r="HQS1" s="173"/>
      <c r="HQT1" s="173"/>
      <c r="HQU1" s="173"/>
      <c r="HQV1" s="173"/>
      <c r="HQW1" s="173"/>
      <c r="HQX1" s="173"/>
      <c r="HQY1" s="173"/>
      <c r="HQZ1" s="173"/>
      <c r="HRA1" s="173"/>
      <c r="HRB1" s="173"/>
      <c r="HRC1" s="173"/>
      <c r="HRD1" s="173"/>
      <c r="HRE1" s="173"/>
      <c r="HRF1" s="173"/>
      <c r="HRG1" s="173"/>
      <c r="HRH1" s="173"/>
      <c r="HRI1" s="173"/>
      <c r="HRJ1" s="173"/>
      <c r="HRK1" s="173"/>
      <c r="HRL1" s="173"/>
      <c r="HRM1" s="173"/>
      <c r="HRN1" s="173"/>
      <c r="HRO1" s="173"/>
      <c r="HRP1" s="173"/>
      <c r="HRQ1" s="173"/>
      <c r="HRR1" s="173"/>
      <c r="HRS1" s="173"/>
      <c r="HRT1" s="173"/>
      <c r="HRU1" s="173"/>
      <c r="HRV1" s="173"/>
      <c r="HRW1" s="173"/>
      <c r="HRX1" s="173"/>
      <c r="HRY1" s="173"/>
      <c r="HRZ1" s="173"/>
      <c r="HSA1" s="173"/>
      <c r="HSB1" s="173"/>
      <c r="HSC1" s="173"/>
      <c r="HSD1" s="173"/>
      <c r="HSE1" s="173"/>
      <c r="HSF1" s="173"/>
      <c r="HSG1" s="173"/>
      <c r="HSH1" s="173"/>
      <c r="HSI1" s="173"/>
      <c r="HSJ1" s="173"/>
      <c r="HSK1" s="173"/>
      <c r="HSL1" s="173"/>
      <c r="HSM1" s="173"/>
      <c r="HSN1" s="173"/>
      <c r="HSO1" s="173"/>
      <c r="HSP1" s="173"/>
      <c r="HSQ1" s="173"/>
      <c r="HSR1" s="173"/>
      <c r="HSS1" s="173"/>
      <c r="HST1" s="173"/>
      <c r="HSU1" s="173"/>
      <c r="HSV1" s="173"/>
      <c r="HSW1" s="173"/>
      <c r="HSX1" s="173"/>
      <c r="HSY1" s="173"/>
      <c r="HSZ1" s="173"/>
      <c r="HTA1" s="173"/>
      <c r="HTB1" s="173"/>
      <c r="HTC1" s="173"/>
      <c r="HTD1" s="173"/>
      <c r="HTE1" s="173"/>
      <c r="HTF1" s="173"/>
      <c r="HTG1" s="173"/>
      <c r="HTH1" s="173"/>
      <c r="HTI1" s="173"/>
      <c r="HTJ1" s="173"/>
      <c r="HTK1" s="173"/>
      <c r="HTL1" s="173"/>
      <c r="HTM1" s="173"/>
      <c r="HTN1" s="173"/>
      <c r="HTO1" s="173"/>
      <c r="HTP1" s="173"/>
      <c r="HTQ1" s="173"/>
      <c r="HTR1" s="173"/>
      <c r="HTS1" s="173"/>
      <c r="HTT1" s="173"/>
      <c r="HTU1" s="173"/>
      <c r="HTV1" s="173"/>
      <c r="HTW1" s="173"/>
      <c r="HTX1" s="173"/>
      <c r="HTY1" s="173"/>
      <c r="HTZ1" s="173"/>
      <c r="HUA1" s="173"/>
      <c r="HUB1" s="173"/>
      <c r="HUC1" s="173"/>
      <c r="HUD1" s="173"/>
      <c r="HUE1" s="173"/>
      <c r="HUF1" s="173"/>
      <c r="HUG1" s="173"/>
      <c r="HUH1" s="173"/>
      <c r="HUI1" s="173"/>
      <c r="HUJ1" s="173"/>
      <c r="HUK1" s="173"/>
      <c r="HUL1" s="173"/>
      <c r="HUM1" s="173"/>
      <c r="HUN1" s="173"/>
      <c r="HUO1" s="173"/>
      <c r="HUP1" s="173"/>
      <c r="HUQ1" s="173"/>
      <c r="HUR1" s="173"/>
      <c r="HUS1" s="173"/>
      <c r="HUT1" s="173"/>
      <c r="HUU1" s="173"/>
      <c r="HUV1" s="173"/>
      <c r="HUW1" s="173"/>
      <c r="HUX1" s="173"/>
      <c r="HUY1" s="173"/>
      <c r="HUZ1" s="173"/>
      <c r="HVA1" s="173"/>
      <c r="HVB1" s="173"/>
      <c r="HVC1" s="173"/>
      <c r="HVD1" s="173"/>
      <c r="HVE1" s="173"/>
      <c r="HVF1" s="173"/>
      <c r="HVG1" s="173"/>
      <c r="HVH1" s="173"/>
      <c r="HVI1" s="173"/>
      <c r="HVJ1" s="173"/>
      <c r="HVK1" s="173"/>
      <c r="HVL1" s="173"/>
      <c r="HVM1" s="173"/>
      <c r="HVN1" s="173"/>
      <c r="HVO1" s="173"/>
      <c r="HVP1" s="173"/>
      <c r="HVQ1" s="173"/>
      <c r="HVR1" s="173"/>
      <c r="HVS1" s="173"/>
      <c r="HVT1" s="173"/>
      <c r="HVU1" s="173"/>
      <c r="HVV1" s="173"/>
      <c r="HVW1" s="173"/>
      <c r="HVX1" s="173"/>
      <c r="HVY1" s="173"/>
      <c r="HVZ1" s="173"/>
      <c r="HWA1" s="173"/>
      <c r="HWB1" s="173"/>
      <c r="HWC1" s="173"/>
      <c r="HWD1" s="173"/>
      <c r="HWE1" s="173"/>
      <c r="HWF1" s="173"/>
      <c r="HWG1" s="173"/>
      <c r="HWH1" s="173"/>
      <c r="HWI1" s="173"/>
      <c r="HWJ1" s="173"/>
      <c r="HWK1" s="173"/>
      <c r="HWL1" s="173"/>
      <c r="HWM1" s="173"/>
      <c r="HWN1" s="173"/>
      <c r="HWO1" s="173"/>
      <c r="HWP1" s="173"/>
      <c r="HWQ1" s="173"/>
      <c r="HWR1" s="173"/>
      <c r="HWS1" s="173"/>
      <c r="HWT1" s="173"/>
      <c r="HWU1" s="173"/>
      <c r="HWV1" s="173"/>
      <c r="HWW1" s="173"/>
      <c r="HWX1" s="173"/>
      <c r="HWY1" s="173"/>
      <c r="HWZ1" s="173"/>
      <c r="HXA1" s="173"/>
      <c r="HXB1" s="173"/>
      <c r="HXC1" s="173"/>
      <c r="HXD1" s="173"/>
      <c r="HXE1" s="173"/>
      <c r="HXF1" s="173"/>
      <c r="HXG1" s="173"/>
      <c r="HXH1" s="173"/>
      <c r="HXI1" s="173"/>
      <c r="HXJ1" s="173"/>
      <c r="HXK1" s="173"/>
      <c r="HXL1" s="173"/>
      <c r="HXM1" s="173"/>
      <c r="HXN1" s="173"/>
      <c r="HXO1" s="173"/>
      <c r="HXP1" s="173"/>
      <c r="HXQ1" s="173"/>
      <c r="HXR1" s="173"/>
      <c r="HXS1" s="173"/>
      <c r="HXT1" s="173"/>
      <c r="HXU1" s="173"/>
      <c r="HXV1" s="173"/>
      <c r="HXW1" s="173"/>
      <c r="HXX1" s="173"/>
      <c r="HXY1" s="173"/>
      <c r="HXZ1" s="173"/>
      <c r="HYA1" s="173"/>
      <c r="HYB1" s="173"/>
      <c r="HYC1" s="173"/>
      <c r="HYD1" s="173"/>
      <c r="HYE1" s="173"/>
      <c r="HYF1" s="173"/>
      <c r="HYG1" s="173"/>
      <c r="HYH1" s="173"/>
      <c r="HYI1" s="173"/>
      <c r="HYJ1" s="173"/>
      <c r="HYK1" s="173"/>
      <c r="HYL1" s="173"/>
      <c r="HYM1" s="173"/>
      <c r="HYN1" s="173"/>
      <c r="HYO1" s="173"/>
      <c r="HYP1" s="173"/>
      <c r="HYQ1" s="173"/>
      <c r="HYR1" s="173"/>
      <c r="HYS1" s="173"/>
      <c r="HYT1" s="173"/>
      <c r="HYU1" s="173"/>
      <c r="HYV1" s="173"/>
      <c r="HYW1" s="173"/>
      <c r="HYX1" s="173"/>
      <c r="HYY1" s="173"/>
      <c r="HYZ1" s="173"/>
      <c r="HZA1" s="173"/>
      <c r="HZB1" s="173"/>
      <c r="HZC1" s="173"/>
      <c r="HZD1" s="173"/>
      <c r="HZE1" s="173"/>
      <c r="HZF1" s="173"/>
      <c r="HZG1" s="173"/>
      <c r="HZH1" s="173"/>
      <c r="HZI1" s="173"/>
      <c r="HZJ1" s="173"/>
      <c r="HZK1" s="173"/>
      <c r="HZL1" s="173"/>
      <c r="HZM1" s="173"/>
      <c r="HZN1" s="173"/>
      <c r="HZO1" s="173"/>
      <c r="HZP1" s="173"/>
      <c r="HZQ1" s="173"/>
      <c r="HZR1" s="173"/>
      <c r="HZS1" s="173"/>
      <c r="HZT1" s="173"/>
      <c r="HZU1" s="173"/>
      <c r="HZV1" s="173"/>
      <c r="HZW1" s="173"/>
      <c r="HZX1" s="173"/>
      <c r="HZY1" s="173"/>
      <c r="HZZ1" s="173"/>
      <c r="IAA1" s="173"/>
      <c r="IAB1" s="173"/>
      <c r="IAC1" s="173"/>
      <c r="IAD1" s="173"/>
      <c r="IAE1" s="173"/>
      <c r="IAF1" s="173"/>
      <c r="IAG1" s="173"/>
      <c r="IAH1" s="173"/>
      <c r="IAI1" s="173"/>
      <c r="IAJ1" s="173"/>
      <c r="IAK1" s="173"/>
      <c r="IAL1" s="173"/>
      <c r="IAM1" s="173"/>
      <c r="IAN1" s="173"/>
      <c r="IAO1" s="173"/>
      <c r="IAP1" s="173"/>
      <c r="IAQ1" s="173"/>
      <c r="IAR1" s="173"/>
      <c r="IAS1" s="173"/>
      <c r="IAT1" s="173"/>
      <c r="IAU1" s="173"/>
      <c r="IAV1" s="173"/>
      <c r="IAW1" s="173"/>
      <c r="IAX1" s="173"/>
      <c r="IAY1" s="173"/>
      <c r="IAZ1" s="173"/>
      <c r="IBA1" s="173"/>
      <c r="IBB1" s="173"/>
      <c r="IBC1" s="173"/>
      <c r="IBD1" s="173"/>
      <c r="IBE1" s="173"/>
      <c r="IBF1" s="173"/>
      <c r="IBG1" s="173"/>
      <c r="IBH1" s="173"/>
      <c r="IBI1" s="173"/>
      <c r="IBJ1" s="173"/>
      <c r="IBK1" s="173"/>
      <c r="IBL1" s="173"/>
      <c r="IBM1" s="173"/>
      <c r="IBN1" s="173"/>
      <c r="IBO1" s="173"/>
      <c r="IBP1" s="173"/>
      <c r="IBQ1" s="173"/>
      <c r="IBR1" s="173"/>
      <c r="IBS1" s="173"/>
      <c r="IBT1" s="173"/>
      <c r="IBU1" s="173"/>
      <c r="IBV1" s="173"/>
      <c r="IBW1" s="173"/>
      <c r="IBX1" s="173"/>
      <c r="IBY1" s="173"/>
      <c r="IBZ1" s="173"/>
      <c r="ICA1" s="173"/>
      <c r="ICB1" s="173"/>
      <c r="ICC1" s="173"/>
      <c r="ICD1" s="173"/>
      <c r="ICE1" s="173"/>
      <c r="ICF1" s="173"/>
      <c r="ICG1" s="173"/>
      <c r="ICH1" s="173"/>
      <c r="ICI1" s="173"/>
      <c r="ICJ1" s="173"/>
      <c r="ICK1" s="173"/>
      <c r="ICL1" s="173"/>
      <c r="ICM1" s="173"/>
      <c r="ICN1" s="173"/>
      <c r="ICO1" s="173"/>
      <c r="ICP1" s="173"/>
      <c r="ICQ1" s="173"/>
      <c r="ICR1" s="173"/>
      <c r="ICS1" s="173"/>
      <c r="ICT1" s="173"/>
      <c r="ICU1" s="173"/>
      <c r="ICV1" s="173"/>
      <c r="ICW1" s="173"/>
      <c r="ICX1" s="173"/>
      <c r="ICY1" s="173"/>
      <c r="ICZ1" s="173"/>
      <c r="IDA1" s="173"/>
      <c r="IDB1" s="173"/>
      <c r="IDC1" s="173"/>
      <c r="IDD1" s="173"/>
      <c r="IDE1" s="173"/>
      <c r="IDF1" s="173"/>
      <c r="IDG1" s="173"/>
      <c r="IDH1" s="173"/>
      <c r="IDI1" s="173"/>
      <c r="IDJ1" s="173"/>
      <c r="IDK1" s="173"/>
      <c r="IDL1" s="173"/>
      <c r="IDM1" s="173"/>
      <c r="IDN1" s="173"/>
      <c r="IDO1" s="173"/>
      <c r="IDP1" s="173"/>
      <c r="IDQ1" s="173"/>
      <c r="IDR1" s="173"/>
      <c r="IDS1" s="173"/>
      <c r="IDT1" s="173"/>
      <c r="IDU1" s="173"/>
      <c r="IDV1" s="173"/>
      <c r="IDW1" s="173"/>
      <c r="IDX1" s="173"/>
      <c r="IDY1" s="173"/>
      <c r="IDZ1" s="173"/>
      <c r="IEA1" s="173"/>
      <c r="IEB1" s="173"/>
      <c r="IEC1" s="173"/>
      <c r="IED1" s="173"/>
      <c r="IEE1" s="173"/>
      <c r="IEF1" s="173"/>
      <c r="IEG1" s="173"/>
      <c r="IEH1" s="173"/>
      <c r="IEI1" s="173"/>
      <c r="IEJ1" s="173"/>
      <c r="IEK1" s="173"/>
      <c r="IEL1" s="173"/>
      <c r="IEM1" s="173"/>
      <c r="IEN1" s="173"/>
      <c r="IEO1" s="173"/>
      <c r="IEP1" s="173"/>
      <c r="IEQ1" s="173"/>
      <c r="IER1" s="173"/>
      <c r="IES1" s="173"/>
      <c r="IET1" s="173"/>
      <c r="IEU1" s="173"/>
      <c r="IEV1" s="173"/>
      <c r="IEW1" s="173"/>
      <c r="IEX1" s="173"/>
      <c r="IEY1" s="173"/>
      <c r="IEZ1" s="173"/>
      <c r="IFA1" s="173"/>
      <c r="IFB1" s="173"/>
      <c r="IFC1" s="173"/>
      <c r="IFD1" s="173"/>
      <c r="IFE1" s="173"/>
      <c r="IFF1" s="173"/>
      <c r="IFG1" s="173"/>
      <c r="IFH1" s="173"/>
      <c r="IFI1" s="173"/>
      <c r="IFJ1" s="173"/>
      <c r="IFK1" s="173"/>
      <c r="IFL1" s="173"/>
      <c r="IFM1" s="173"/>
      <c r="IFN1" s="173"/>
      <c r="IFO1" s="173"/>
      <c r="IFP1" s="173"/>
      <c r="IFQ1" s="173"/>
      <c r="IFR1" s="173"/>
      <c r="IFS1" s="173"/>
      <c r="IFT1" s="173"/>
      <c r="IFU1" s="173"/>
      <c r="IFV1" s="173"/>
      <c r="IFW1" s="173"/>
      <c r="IFX1" s="173"/>
      <c r="IFY1" s="173"/>
      <c r="IFZ1" s="173"/>
      <c r="IGA1" s="173"/>
      <c r="IGB1" s="173"/>
      <c r="IGC1" s="173"/>
      <c r="IGD1" s="173"/>
      <c r="IGE1" s="173"/>
      <c r="IGF1" s="173"/>
      <c r="IGG1" s="173"/>
      <c r="IGH1" s="173"/>
      <c r="IGI1" s="173"/>
      <c r="IGJ1" s="173"/>
      <c r="IGK1" s="173"/>
      <c r="IGL1" s="173"/>
      <c r="IGM1" s="173"/>
      <c r="IGN1" s="173"/>
      <c r="IGO1" s="173"/>
      <c r="IGP1" s="173"/>
      <c r="IGQ1" s="173"/>
      <c r="IGR1" s="173"/>
      <c r="IGS1" s="173"/>
      <c r="IGT1" s="173"/>
      <c r="IGU1" s="173"/>
      <c r="IGV1" s="173"/>
      <c r="IGW1" s="173"/>
      <c r="IGX1" s="173"/>
      <c r="IGY1" s="173"/>
      <c r="IGZ1" s="173"/>
      <c r="IHA1" s="173"/>
      <c r="IHB1" s="173"/>
      <c r="IHC1" s="173"/>
      <c r="IHD1" s="173"/>
      <c r="IHE1" s="173"/>
      <c r="IHF1" s="173"/>
      <c r="IHG1" s="173"/>
      <c r="IHH1" s="173"/>
      <c r="IHI1" s="173"/>
      <c r="IHJ1" s="173"/>
      <c r="IHK1" s="173"/>
      <c r="IHL1" s="173"/>
      <c r="IHM1" s="173"/>
      <c r="IHN1" s="173"/>
      <c r="IHO1" s="173"/>
      <c r="IHP1" s="173"/>
      <c r="IHQ1" s="173"/>
      <c r="IHR1" s="173"/>
      <c r="IHS1" s="173"/>
      <c r="IHT1" s="173"/>
      <c r="IHU1" s="173"/>
      <c r="IHV1" s="173"/>
      <c r="IHW1" s="173"/>
      <c r="IHX1" s="173"/>
      <c r="IHY1" s="173"/>
      <c r="IHZ1" s="173"/>
      <c r="IIA1" s="173"/>
      <c r="IIB1" s="173"/>
      <c r="IIC1" s="173"/>
      <c r="IID1" s="173"/>
      <c r="IIE1" s="173"/>
      <c r="IIF1" s="173"/>
      <c r="IIG1" s="173"/>
      <c r="IIH1" s="173"/>
      <c r="III1" s="173"/>
      <c r="IIJ1" s="173"/>
      <c r="IIK1" s="173"/>
      <c r="IIL1" s="173"/>
      <c r="IIM1" s="173"/>
      <c r="IIN1" s="173"/>
      <c r="IIO1" s="173"/>
      <c r="IIP1" s="173"/>
      <c r="IIQ1" s="173"/>
      <c r="IIR1" s="173"/>
      <c r="IIS1" s="173"/>
      <c r="IIT1" s="173"/>
      <c r="IIU1" s="173"/>
      <c r="IIV1" s="173"/>
      <c r="IIW1" s="173"/>
      <c r="IIX1" s="173"/>
      <c r="IIY1" s="173"/>
      <c r="IIZ1" s="173"/>
      <c r="IJA1" s="173"/>
      <c r="IJB1" s="173"/>
      <c r="IJC1" s="173"/>
      <c r="IJD1" s="173"/>
      <c r="IJE1" s="173"/>
      <c r="IJF1" s="173"/>
      <c r="IJG1" s="173"/>
      <c r="IJH1" s="173"/>
      <c r="IJI1" s="173"/>
      <c r="IJJ1" s="173"/>
      <c r="IJK1" s="173"/>
      <c r="IJL1" s="173"/>
      <c r="IJM1" s="173"/>
      <c r="IJN1" s="173"/>
      <c r="IJO1" s="173"/>
      <c r="IJP1" s="173"/>
      <c r="IJQ1" s="173"/>
      <c r="IJR1" s="173"/>
      <c r="IJS1" s="173"/>
      <c r="IJT1" s="173"/>
      <c r="IJU1" s="173"/>
      <c r="IJV1" s="173"/>
      <c r="IJW1" s="173"/>
      <c r="IJX1" s="173"/>
      <c r="IJY1" s="173"/>
      <c r="IJZ1" s="173"/>
      <c r="IKA1" s="173"/>
      <c r="IKB1" s="173"/>
      <c r="IKC1" s="173"/>
      <c r="IKD1" s="173"/>
      <c r="IKE1" s="173"/>
      <c r="IKF1" s="173"/>
      <c r="IKG1" s="173"/>
      <c r="IKH1" s="173"/>
      <c r="IKI1" s="173"/>
      <c r="IKJ1" s="173"/>
      <c r="IKK1" s="173"/>
      <c r="IKL1" s="173"/>
      <c r="IKM1" s="173"/>
      <c r="IKN1" s="173"/>
      <c r="IKO1" s="173"/>
      <c r="IKP1" s="173"/>
      <c r="IKQ1" s="173"/>
      <c r="IKR1" s="173"/>
      <c r="IKS1" s="173"/>
      <c r="IKT1" s="173"/>
      <c r="IKU1" s="173"/>
      <c r="IKV1" s="173"/>
      <c r="IKW1" s="173"/>
      <c r="IKX1" s="173"/>
      <c r="IKY1" s="173"/>
      <c r="IKZ1" s="173"/>
      <c r="ILA1" s="173"/>
      <c r="ILB1" s="173"/>
      <c r="ILC1" s="173"/>
      <c r="ILD1" s="173"/>
      <c r="ILE1" s="173"/>
      <c r="ILF1" s="173"/>
      <c r="ILG1" s="173"/>
      <c r="ILH1" s="173"/>
      <c r="ILI1" s="173"/>
      <c r="ILJ1" s="173"/>
      <c r="ILK1" s="173"/>
      <c r="ILL1" s="173"/>
      <c r="ILM1" s="173"/>
      <c r="ILN1" s="173"/>
      <c r="ILO1" s="173"/>
      <c r="ILP1" s="173"/>
      <c r="ILQ1" s="173"/>
      <c r="ILR1" s="173"/>
      <c r="ILS1" s="173"/>
      <c r="ILT1" s="173"/>
      <c r="ILU1" s="173"/>
      <c r="ILV1" s="173"/>
      <c r="ILW1" s="173"/>
      <c r="ILX1" s="173"/>
      <c r="ILY1" s="173"/>
      <c r="ILZ1" s="173"/>
      <c r="IMA1" s="173"/>
      <c r="IMB1" s="173"/>
      <c r="IMC1" s="173"/>
      <c r="IMD1" s="173"/>
      <c r="IME1" s="173"/>
      <c r="IMF1" s="173"/>
      <c r="IMG1" s="173"/>
      <c r="IMH1" s="173"/>
      <c r="IMI1" s="173"/>
      <c r="IMJ1" s="173"/>
      <c r="IMK1" s="173"/>
      <c r="IML1" s="173"/>
      <c r="IMM1" s="173"/>
      <c r="IMN1" s="173"/>
      <c r="IMO1" s="173"/>
      <c r="IMP1" s="173"/>
      <c r="IMQ1" s="173"/>
      <c r="IMR1" s="173"/>
      <c r="IMS1" s="173"/>
      <c r="IMT1" s="173"/>
      <c r="IMU1" s="173"/>
      <c r="IMV1" s="173"/>
      <c r="IMW1" s="173"/>
      <c r="IMX1" s="173"/>
      <c r="IMY1" s="173"/>
      <c r="IMZ1" s="173"/>
      <c r="INA1" s="173"/>
      <c r="INB1" s="173"/>
      <c r="INC1" s="173"/>
      <c r="IND1" s="173"/>
      <c r="INE1" s="173"/>
      <c r="INF1" s="173"/>
      <c r="ING1" s="173"/>
      <c r="INH1" s="173"/>
      <c r="INI1" s="173"/>
      <c r="INJ1" s="173"/>
      <c r="INK1" s="173"/>
      <c r="INL1" s="173"/>
      <c r="INM1" s="173"/>
      <c r="INN1" s="173"/>
      <c r="INO1" s="173"/>
      <c r="INP1" s="173"/>
      <c r="INQ1" s="173"/>
      <c r="INR1" s="173"/>
      <c r="INS1" s="173"/>
      <c r="INT1" s="173"/>
      <c r="INU1" s="173"/>
      <c r="INV1" s="173"/>
      <c r="INW1" s="173"/>
      <c r="INX1" s="173"/>
      <c r="INY1" s="173"/>
      <c r="INZ1" s="173"/>
      <c r="IOA1" s="173"/>
      <c r="IOB1" s="173"/>
      <c r="IOC1" s="173"/>
      <c r="IOD1" s="173"/>
      <c r="IOE1" s="173"/>
      <c r="IOF1" s="173"/>
      <c r="IOG1" s="173"/>
      <c r="IOH1" s="173"/>
      <c r="IOI1" s="173"/>
      <c r="IOJ1" s="173"/>
      <c r="IOK1" s="173"/>
      <c r="IOL1" s="173"/>
      <c r="IOM1" s="173"/>
      <c r="ION1" s="173"/>
      <c r="IOO1" s="173"/>
      <c r="IOP1" s="173"/>
      <c r="IOQ1" s="173"/>
      <c r="IOR1" s="173"/>
      <c r="IOS1" s="173"/>
      <c r="IOT1" s="173"/>
      <c r="IOU1" s="173"/>
      <c r="IOV1" s="173"/>
      <c r="IOW1" s="173"/>
      <c r="IOX1" s="173"/>
      <c r="IOY1" s="173"/>
      <c r="IOZ1" s="173"/>
      <c r="IPA1" s="173"/>
      <c r="IPB1" s="173"/>
      <c r="IPC1" s="173"/>
      <c r="IPD1" s="173"/>
      <c r="IPE1" s="173"/>
      <c r="IPF1" s="173"/>
      <c r="IPG1" s="173"/>
      <c r="IPH1" s="173"/>
      <c r="IPI1" s="173"/>
      <c r="IPJ1" s="173"/>
      <c r="IPK1" s="173"/>
      <c r="IPL1" s="173"/>
      <c r="IPM1" s="173"/>
      <c r="IPN1" s="173"/>
      <c r="IPO1" s="173"/>
      <c r="IPP1" s="173"/>
      <c r="IPQ1" s="173"/>
      <c r="IPR1" s="173"/>
      <c r="IPS1" s="173"/>
      <c r="IPT1" s="173"/>
      <c r="IPU1" s="173"/>
      <c r="IPV1" s="173"/>
      <c r="IPW1" s="173"/>
      <c r="IPX1" s="173"/>
      <c r="IPY1" s="173"/>
      <c r="IPZ1" s="173"/>
      <c r="IQA1" s="173"/>
      <c r="IQB1" s="173"/>
      <c r="IQC1" s="173"/>
      <c r="IQD1" s="173"/>
      <c r="IQE1" s="173"/>
      <c r="IQF1" s="173"/>
      <c r="IQG1" s="173"/>
      <c r="IQH1" s="173"/>
      <c r="IQI1" s="173"/>
      <c r="IQJ1" s="173"/>
      <c r="IQK1" s="173"/>
      <c r="IQL1" s="173"/>
      <c r="IQM1" s="173"/>
      <c r="IQN1" s="173"/>
      <c r="IQO1" s="173"/>
      <c r="IQP1" s="173"/>
      <c r="IQQ1" s="173"/>
      <c r="IQR1" s="173"/>
      <c r="IQS1" s="173"/>
      <c r="IQT1" s="173"/>
      <c r="IQU1" s="173"/>
      <c r="IQV1" s="173"/>
      <c r="IQW1" s="173"/>
      <c r="IQX1" s="173"/>
      <c r="IQY1" s="173"/>
      <c r="IQZ1" s="173"/>
      <c r="IRA1" s="173"/>
      <c r="IRB1" s="173"/>
      <c r="IRC1" s="173"/>
      <c r="IRD1" s="173"/>
      <c r="IRE1" s="173"/>
      <c r="IRF1" s="173"/>
      <c r="IRG1" s="173"/>
      <c r="IRH1" s="173"/>
      <c r="IRI1" s="173"/>
      <c r="IRJ1" s="173"/>
      <c r="IRK1" s="173"/>
      <c r="IRL1" s="173"/>
      <c r="IRM1" s="173"/>
      <c r="IRN1" s="173"/>
      <c r="IRO1" s="173"/>
      <c r="IRP1" s="173"/>
      <c r="IRQ1" s="173"/>
      <c r="IRR1" s="173"/>
      <c r="IRS1" s="173"/>
      <c r="IRT1" s="173"/>
      <c r="IRU1" s="173"/>
      <c r="IRV1" s="173"/>
      <c r="IRW1" s="173"/>
      <c r="IRX1" s="173"/>
      <c r="IRY1" s="173"/>
      <c r="IRZ1" s="173"/>
      <c r="ISA1" s="173"/>
      <c r="ISB1" s="173"/>
      <c r="ISC1" s="173"/>
      <c r="ISD1" s="173"/>
      <c r="ISE1" s="173"/>
      <c r="ISF1" s="173"/>
      <c r="ISG1" s="173"/>
      <c r="ISH1" s="173"/>
      <c r="ISI1" s="173"/>
      <c r="ISJ1" s="173"/>
      <c r="ISK1" s="173"/>
      <c r="ISL1" s="173"/>
      <c r="ISM1" s="173"/>
      <c r="ISN1" s="173"/>
      <c r="ISO1" s="173"/>
      <c r="ISP1" s="173"/>
      <c r="ISQ1" s="173"/>
      <c r="ISR1" s="173"/>
      <c r="ISS1" s="173"/>
      <c r="IST1" s="173"/>
      <c r="ISU1" s="173"/>
      <c r="ISV1" s="173"/>
      <c r="ISW1" s="173"/>
      <c r="ISX1" s="173"/>
      <c r="ISY1" s="173"/>
      <c r="ISZ1" s="173"/>
      <c r="ITA1" s="173"/>
      <c r="ITB1" s="173"/>
      <c r="ITC1" s="173"/>
      <c r="ITD1" s="173"/>
      <c r="ITE1" s="173"/>
      <c r="ITF1" s="173"/>
      <c r="ITG1" s="173"/>
      <c r="ITH1" s="173"/>
      <c r="ITI1" s="173"/>
      <c r="ITJ1" s="173"/>
      <c r="ITK1" s="173"/>
      <c r="ITL1" s="173"/>
      <c r="ITM1" s="173"/>
      <c r="ITN1" s="173"/>
      <c r="ITO1" s="173"/>
      <c r="ITP1" s="173"/>
      <c r="ITQ1" s="173"/>
      <c r="ITR1" s="173"/>
      <c r="ITS1" s="173"/>
      <c r="ITT1" s="173"/>
      <c r="ITU1" s="173"/>
      <c r="ITV1" s="173"/>
      <c r="ITW1" s="173"/>
      <c r="ITX1" s="173"/>
      <c r="ITY1" s="173"/>
      <c r="ITZ1" s="173"/>
      <c r="IUA1" s="173"/>
      <c r="IUB1" s="173"/>
      <c r="IUC1" s="173"/>
      <c r="IUD1" s="173"/>
      <c r="IUE1" s="173"/>
      <c r="IUF1" s="173"/>
      <c r="IUG1" s="173"/>
      <c r="IUH1" s="173"/>
      <c r="IUI1" s="173"/>
      <c r="IUJ1" s="173"/>
      <c r="IUK1" s="173"/>
      <c r="IUL1" s="173"/>
      <c r="IUM1" s="173"/>
      <c r="IUN1" s="173"/>
      <c r="IUO1" s="173"/>
      <c r="IUP1" s="173"/>
      <c r="IUQ1" s="173"/>
      <c r="IUR1" s="173"/>
      <c r="IUS1" s="173"/>
      <c r="IUT1" s="173"/>
      <c r="IUU1" s="173"/>
      <c r="IUV1" s="173"/>
      <c r="IUW1" s="173"/>
      <c r="IUX1" s="173"/>
      <c r="IUY1" s="173"/>
      <c r="IUZ1" s="173"/>
      <c r="IVA1" s="173"/>
      <c r="IVB1" s="173"/>
      <c r="IVC1" s="173"/>
      <c r="IVD1" s="173"/>
      <c r="IVE1" s="173"/>
      <c r="IVF1" s="173"/>
      <c r="IVG1" s="173"/>
      <c r="IVH1" s="173"/>
      <c r="IVI1" s="173"/>
      <c r="IVJ1" s="173"/>
      <c r="IVK1" s="173"/>
      <c r="IVL1" s="173"/>
      <c r="IVM1" s="173"/>
      <c r="IVN1" s="173"/>
      <c r="IVO1" s="173"/>
      <c r="IVP1" s="173"/>
      <c r="IVQ1" s="173"/>
      <c r="IVR1" s="173"/>
      <c r="IVS1" s="173"/>
      <c r="IVT1" s="173"/>
      <c r="IVU1" s="173"/>
      <c r="IVV1" s="173"/>
      <c r="IVW1" s="173"/>
      <c r="IVX1" s="173"/>
      <c r="IVY1" s="173"/>
      <c r="IVZ1" s="173"/>
      <c r="IWA1" s="173"/>
      <c r="IWB1" s="173"/>
      <c r="IWC1" s="173"/>
      <c r="IWD1" s="173"/>
      <c r="IWE1" s="173"/>
      <c r="IWF1" s="173"/>
      <c r="IWG1" s="173"/>
      <c r="IWH1" s="173"/>
      <c r="IWI1" s="173"/>
      <c r="IWJ1" s="173"/>
      <c r="IWK1" s="173"/>
      <c r="IWL1" s="173"/>
      <c r="IWM1" s="173"/>
      <c r="IWN1" s="173"/>
      <c r="IWO1" s="173"/>
      <c r="IWP1" s="173"/>
      <c r="IWQ1" s="173"/>
      <c r="IWR1" s="173"/>
      <c r="IWS1" s="173"/>
      <c r="IWT1" s="173"/>
      <c r="IWU1" s="173"/>
      <c r="IWV1" s="173"/>
      <c r="IWW1" s="173"/>
      <c r="IWX1" s="173"/>
      <c r="IWY1" s="173"/>
      <c r="IWZ1" s="173"/>
      <c r="IXA1" s="173"/>
      <c r="IXB1" s="173"/>
      <c r="IXC1" s="173"/>
      <c r="IXD1" s="173"/>
      <c r="IXE1" s="173"/>
      <c r="IXF1" s="173"/>
      <c r="IXG1" s="173"/>
      <c r="IXH1" s="173"/>
      <c r="IXI1" s="173"/>
      <c r="IXJ1" s="173"/>
      <c r="IXK1" s="173"/>
      <c r="IXL1" s="173"/>
      <c r="IXM1" s="173"/>
      <c r="IXN1" s="173"/>
      <c r="IXO1" s="173"/>
      <c r="IXP1" s="173"/>
      <c r="IXQ1" s="173"/>
      <c r="IXR1" s="173"/>
      <c r="IXS1" s="173"/>
      <c r="IXT1" s="173"/>
      <c r="IXU1" s="173"/>
      <c r="IXV1" s="173"/>
      <c r="IXW1" s="173"/>
      <c r="IXX1" s="173"/>
      <c r="IXY1" s="173"/>
      <c r="IXZ1" s="173"/>
      <c r="IYA1" s="173"/>
      <c r="IYB1" s="173"/>
      <c r="IYC1" s="173"/>
      <c r="IYD1" s="173"/>
      <c r="IYE1" s="173"/>
      <c r="IYF1" s="173"/>
      <c r="IYG1" s="173"/>
      <c r="IYH1" s="173"/>
      <c r="IYI1" s="173"/>
      <c r="IYJ1" s="173"/>
      <c r="IYK1" s="173"/>
      <c r="IYL1" s="173"/>
      <c r="IYM1" s="173"/>
      <c r="IYN1" s="173"/>
      <c r="IYO1" s="173"/>
      <c r="IYP1" s="173"/>
      <c r="IYQ1" s="173"/>
      <c r="IYR1" s="173"/>
      <c r="IYS1" s="173"/>
      <c r="IYT1" s="173"/>
      <c r="IYU1" s="173"/>
      <c r="IYV1" s="173"/>
      <c r="IYW1" s="173"/>
      <c r="IYX1" s="173"/>
      <c r="IYY1" s="173"/>
      <c r="IYZ1" s="173"/>
      <c r="IZA1" s="173"/>
      <c r="IZB1" s="173"/>
      <c r="IZC1" s="173"/>
      <c r="IZD1" s="173"/>
      <c r="IZE1" s="173"/>
      <c r="IZF1" s="173"/>
      <c r="IZG1" s="173"/>
      <c r="IZH1" s="173"/>
      <c r="IZI1" s="173"/>
      <c r="IZJ1" s="173"/>
      <c r="IZK1" s="173"/>
      <c r="IZL1" s="173"/>
      <c r="IZM1" s="173"/>
      <c r="IZN1" s="173"/>
      <c r="IZO1" s="173"/>
      <c r="IZP1" s="173"/>
      <c r="IZQ1" s="173"/>
      <c r="IZR1" s="173"/>
      <c r="IZS1" s="173"/>
      <c r="IZT1" s="173"/>
      <c r="IZU1" s="173"/>
      <c r="IZV1" s="173"/>
      <c r="IZW1" s="173"/>
      <c r="IZX1" s="173"/>
      <c r="IZY1" s="173"/>
      <c r="IZZ1" s="173"/>
      <c r="JAA1" s="173"/>
      <c r="JAB1" s="173"/>
      <c r="JAC1" s="173"/>
      <c r="JAD1" s="173"/>
      <c r="JAE1" s="173"/>
      <c r="JAF1" s="173"/>
      <c r="JAG1" s="173"/>
      <c r="JAH1" s="173"/>
      <c r="JAI1" s="173"/>
      <c r="JAJ1" s="173"/>
      <c r="JAK1" s="173"/>
      <c r="JAL1" s="173"/>
      <c r="JAM1" s="173"/>
      <c r="JAN1" s="173"/>
      <c r="JAO1" s="173"/>
      <c r="JAP1" s="173"/>
      <c r="JAQ1" s="173"/>
      <c r="JAR1" s="173"/>
      <c r="JAS1" s="173"/>
      <c r="JAT1" s="173"/>
      <c r="JAU1" s="173"/>
      <c r="JAV1" s="173"/>
      <c r="JAW1" s="173"/>
      <c r="JAX1" s="173"/>
      <c r="JAY1" s="173"/>
      <c r="JAZ1" s="173"/>
      <c r="JBA1" s="173"/>
      <c r="JBB1" s="173"/>
      <c r="JBC1" s="173"/>
      <c r="JBD1" s="173"/>
      <c r="JBE1" s="173"/>
      <c r="JBF1" s="173"/>
      <c r="JBG1" s="173"/>
      <c r="JBH1" s="173"/>
      <c r="JBI1" s="173"/>
      <c r="JBJ1" s="173"/>
      <c r="JBK1" s="173"/>
      <c r="JBL1" s="173"/>
      <c r="JBM1" s="173"/>
      <c r="JBN1" s="173"/>
      <c r="JBO1" s="173"/>
      <c r="JBP1" s="173"/>
      <c r="JBQ1" s="173"/>
      <c r="JBR1" s="173"/>
      <c r="JBS1" s="173"/>
      <c r="JBT1" s="173"/>
      <c r="JBU1" s="173"/>
      <c r="JBV1" s="173"/>
      <c r="JBW1" s="173"/>
      <c r="JBX1" s="173"/>
      <c r="JBY1" s="173"/>
      <c r="JBZ1" s="173"/>
      <c r="JCA1" s="173"/>
      <c r="JCB1" s="173"/>
      <c r="JCC1" s="173"/>
      <c r="JCD1" s="173"/>
      <c r="JCE1" s="173"/>
      <c r="JCF1" s="173"/>
      <c r="JCG1" s="173"/>
      <c r="JCH1" s="173"/>
      <c r="JCI1" s="173"/>
      <c r="JCJ1" s="173"/>
      <c r="JCK1" s="173"/>
      <c r="JCL1" s="173"/>
      <c r="JCM1" s="173"/>
      <c r="JCN1" s="173"/>
      <c r="JCO1" s="173"/>
      <c r="JCP1" s="173"/>
      <c r="JCQ1" s="173"/>
      <c r="JCR1" s="173"/>
      <c r="JCS1" s="173"/>
      <c r="JCT1" s="173"/>
      <c r="JCU1" s="173"/>
      <c r="JCV1" s="173"/>
      <c r="JCW1" s="173"/>
      <c r="JCX1" s="173"/>
      <c r="JCY1" s="173"/>
      <c r="JCZ1" s="173"/>
      <c r="JDA1" s="173"/>
      <c r="JDB1" s="173"/>
      <c r="JDC1" s="173"/>
      <c r="JDD1" s="173"/>
      <c r="JDE1" s="173"/>
      <c r="JDF1" s="173"/>
      <c r="JDG1" s="173"/>
      <c r="JDH1" s="173"/>
      <c r="JDI1" s="173"/>
      <c r="JDJ1" s="173"/>
      <c r="JDK1" s="173"/>
      <c r="JDL1" s="173"/>
      <c r="JDM1" s="173"/>
      <c r="JDN1" s="173"/>
      <c r="JDO1" s="173"/>
      <c r="JDP1" s="173"/>
      <c r="JDQ1" s="173"/>
      <c r="JDR1" s="173"/>
      <c r="JDS1" s="173"/>
      <c r="JDT1" s="173"/>
      <c r="JDU1" s="173"/>
      <c r="JDV1" s="173"/>
      <c r="JDW1" s="173"/>
      <c r="JDX1" s="173"/>
      <c r="JDY1" s="173"/>
      <c r="JDZ1" s="173"/>
      <c r="JEA1" s="173"/>
      <c r="JEB1" s="173"/>
      <c r="JEC1" s="173"/>
      <c r="JED1" s="173"/>
      <c r="JEE1" s="173"/>
      <c r="JEF1" s="173"/>
      <c r="JEG1" s="173"/>
      <c r="JEH1" s="173"/>
      <c r="JEI1" s="173"/>
      <c r="JEJ1" s="173"/>
      <c r="JEK1" s="173"/>
      <c r="JEL1" s="173"/>
      <c r="JEM1" s="173"/>
      <c r="JEN1" s="173"/>
      <c r="JEO1" s="173"/>
      <c r="JEP1" s="173"/>
      <c r="JEQ1" s="173"/>
      <c r="JER1" s="173"/>
      <c r="JES1" s="173"/>
      <c r="JET1" s="173"/>
      <c r="JEU1" s="173"/>
      <c r="JEV1" s="173"/>
      <c r="JEW1" s="173"/>
      <c r="JEX1" s="173"/>
      <c r="JEY1" s="173"/>
      <c r="JEZ1" s="173"/>
      <c r="JFA1" s="173"/>
      <c r="JFB1" s="173"/>
      <c r="JFC1" s="173"/>
      <c r="JFD1" s="173"/>
      <c r="JFE1" s="173"/>
      <c r="JFF1" s="173"/>
      <c r="JFG1" s="173"/>
      <c r="JFH1" s="173"/>
      <c r="JFI1" s="173"/>
      <c r="JFJ1" s="173"/>
      <c r="JFK1" s="173"/>
      <c r="JFL1" s="173"/>
      <c r="JFM1" s="173"/>
      <c r="JFN1" s="173"/>
      <c r="JFO1" s="173"/>
      <c r="JFP1" s="173"/>
      <c r="JFQ1" s="173"/>
      <c r="JFR1" s="173"/>
      <c r="JFS1" s="173"/>
      <c r="JFT1" s="173"/>
      <c r="JFU1" s="173"/>
      <c r="JFV1" s="173"/>
      <c r="JFW1" s="173"/>
      <c r="JFX1" s="173"/>
      <c r="JFY1" s="173"/>
      <c r="JFZ1" s="173"/>
      <c r="JGA1" s="173"/>
      <c r="JGB1" s="173"/>
      <c r="JGC1" s="173"/>
      <c r="JGD1" s="173"/>
      <c r="JGE1" s="173"/>
      <c r="JGF1" s="173"/>
      <c r="JGG1" s="173"/>
      <c r="JGH1" s="173"/>
      <c r="JGI1" s="173"/>
      <c r="JGJ1" s="173"/>
      <c r="JGK1" s="173"/>
      <c r="JGL1" s="173"/>
      <c r="JGM1" s="173"/>
      <c r="JGN1" s="173"/>
      <c r="JGO1" s="173"/>
      <c r="JGP1" s="173"/>
      <c r="JGQ1" s="173"/>
      <c r="JGR1" s="173"/>
      <c r="JGS1" s="173"/>
      <c r="JGT1" s="173"/>
      <c r="JGU1" s="173"/>
      <c r="JGV1" s="173"/>
      <c r="JGW1" s="173"/>
      <c r="JGX1" s="173"/>
      <c r="JGY1" s="173"/>
      <c r="JGZ1" s="173"/>
      <c r="JHA1" s="173"/>
      <c r="JHB1" s="173"/>
      <c r="JHC1" s="173"/>
      <c r="JHD1" s="173"/>
      <c r="JHE1" s="173"/>
      <c r="JHF1" s="173"/>
      <c r="JHG1" s="173"/>
      <c r="JHH1" s="173"/>
      <c r="JHI1" s="173"/>
      <c r="JHJ1" s="173"/>
      <c r="JHK1" s="173"/>
      <c r="JHL1" s="173"/>
      <c r="JHM1" s="173"/>
      <c r="JHN1" s="173"/>
      <c r="JHO1" s="173"/>
      <c r="JHP1" s="173"/>
      <c r="JHQ1" s="173"/>
      <c r="JHR1" s="173"/>
      <c r="JHS1" s="173"/>
      <c r="JHT1" s="173"/>
      <c r="JHU1" s="173"/>
      <c r="JHV1" s="173"/>
      <c r="JHW1" s="173"/>
      <c r="JHX1" s="173"/>
      <c r="JHY1" s="173"/>
      <c r="JHZ1" s="173"/>
      <c r="JIA1" s="173"/>
      <c r="JIB1" s="173"/>
      <c r="JIC1" s="173"/>
      <c r="JID1" s="173"/>
      <c r="JIE1" s="173"/>
      <c r="JIF1" s="173"/>
      <c r="JIG1" s="173"/>
      <c r="JIH1" s="173"/>
      <c r="JII1" s="173"/>
      <c r="JIJ1" s="173"/>
      <c r="JIK1" s="173"/>
      <c r="JIL1" s="173"/>
      <c r="JIM1" s="173"/>
      <c r="JIN1" s="173"/>
      <c r="JIO1" s="173"/>
      <c r="JIP1" s="173"/>
      <c r="JIQ1" s="173"/>
      <c r="JIR1" s="173"/>
      <c r="JIS1" s="173"/>
      <c r="JIT1" s="173"/>
      <c r="JIU1" s="173"/>
      <c r="JIV1" s="173"/>
      <c r="JIW1" s="173"/>
      <c r="JIX1" s="173"/>
      <c r="JIY1" s="173"/>
      <c r="JIZ1" s="173"/>
      <c r="JJA1" s="173"/>
      <c r="JJB1" s="173"/>
      <c r="JJC1" s="173"/>
      <c r="JJD1" s="173"/>
      <c r="JJE1" s="173"/>
      <c r="JJF1" s="173"/>
      <c r="JJG1" s="173"/>
      <c r="JJH1" s="173"/>
      <c r="JJI1" s="173"/>
      <c r="JJJ1" s="173"/>
      <c r="JJK1" s="173"/>
      <c r="JJL1" s="173"/>
      <c r="JJM1" s="173"/>
      <c r="JJN1" s="173"/>
      <c r="JJO1" s="173"/>
      <c r="JJP1" s="173"/>
      <c r="JJQ1" s="173"/>
      <c r="JJR1" s="173"/>
      <c r="JJS1" s="173"/>
      <c r="JJT1" s="173"/>
      <c r="JJU1" s="173"/>
      <c r="JJV1" s="173"/>
      <c r="JJW1" s="173"/>
      <c r="JJX1" s="173"/>
      <c r="JJY1" s="173"/>
      <c r="JJZ1" s="173"/>
      <c r="JKA1" s="173"/>
      <c r="JKB1" s="173"/>
      <c r="JKC1" s="173"/>
      <c r="JKD1" s="173"/>
      <c r="JKE1" s="173"/>
      <c r="JKF1" s="173"/>
      <c r="JKG1" s="173"/>
      <c r="JKH1" s="173"/>
      <c r="JKI1" s="173"/>
      <c r="JKJ1" s="173"/>
      <c r="JKK1" s="173"/>
      <c r="JKL1" s="173"/>
      <c r="JKM1" s="173"/>
      <c r="JKN1" s="173"/>
      <c r="JKO1" s="173"/>
      <c r="JKP1" s="173"/>
      <c r="JKQ1" s="173"/>
      <c r="JKR1" s="173"/>
      <c r="JKS1" s="173"/>
      <c r="JKT1" s="173"/>
      <c r="JKU1" s="173"/>
      <c r="JKV1" s="173"/>
      <c r="JKW1" s="173"/>
      <c r="JKX1" s="173"/>
      <c r="JKY1" s="173"/>
      <c r="JKZ1" s="173"/>
      <c r="JLA1" s="173"/>
      <c r="JLB1" s="173"/>
      <c r="JLC1" s="173"/>
      <c r="JLD1" s="173"/>
      <c r="JLE1" s="173"/>
      <c r="JLF1" s="173"/>
      <c r="JLG1" s="173"/>
      <c r="JLH1" s="173"/>
      <c r="JLI1" s="173"/>
      <c r="JLJ1" s="173"/>
      <c r="JLK1" s="173"/>
      <c r="JLL1" s="173"/>
      <c r="JLM1" s="173"/>
      <c r="JLN1" s="173"/>
      <c r="JLO1" s="173"/>
      <c r="JLP1" s="173"/>
      <c r="JLQ1" s="173"/>
      <c r="JLR1" s="173"/>
      <c r="JLS1" s="173"/>
      <c r="JLT1" s="173"/>
      <c r="JLU1" s="173"/>
      <c r="JLV1" s="173"/>
      <c r="JLW1" s="173"/>
      <c r="JLX1" s="173"/>
      <c r="JLY1" s="173"/>
      <c r="JLZ1" s="173"/>
      <c r="JMA1" s="173"/>
      <c r="JMB1" s="173"/>
      <c r="JMC1" s="173"/>
      <c r="JMD1" s="173"/>
      <c r="JME1" s="173"/>
      <c r="JMF1" s="173"/>
      <c r="JMG1" s="173"/>
      <c r="JMH1" s="173"/>
      <c r="JMI1" s="173"/>
      <c r="JMJ1" s="173"/>
      <c r="JMK1" s="173"/>
      <c r="JML1" s="173"/>
      <c r="JMM1" s="173"/>
      <c r="JMN1" s="173"/>
      <c r="JMO1" s="173"/>
      <c r="JMP1" s="173"/>
      <c r="JMQ1" s="173"/>
      <c r="JMR1" s="173"/>
      <c r="JMS1" s="173"/>
      <c r="JMT1" s="173"/>
      <c r="JMU1" s="173"/>
      <c r="JMV1" s="173"/>
      <c r="JMW1" s="173"/>
      <c r="JMX1" s="173"/>
      <c r="JMY1" s="173"/>
      <c r="JMZ1" s="173"/>
      <c r="JNA1" s="173"/>
      <c r="JNB1" s="173"/>
      <c r="JNC1" s="173"/>
      <c r="JND1" s="173"/>
      <c r="JNE1" s="173"/>
      <c r="JNF1" s="173"/>
      <c r="JNG1" s="173"/>
      <c r="JNH1" s="173"/>
      <c r="JNI1" s="173"/>
      <c r="JNJ1" s="173"/>
      <c r="JNK1" s="173"/>
      <c r="JNL1" s="173"/>
      <c r="JNM1" s="173"/>
      <c r="JNN1" s="173"/>
      <c r="JNO1" s="173"/>
      <c r="JNP1" s="173"/>
      <c r="JNQ1" s="173"/>
      <c r="JNR1" s="173"/>
      <c r="JNS1" s="173"/>
      <c r="JNT1" s="173"/>
      <c r="JNU1" s="173"/>
      <c r="JNV1" s="173"/>
      <c r="JNW1" s="173"/>
      <c r="JNX1" s="173"/>
      <c r="JNY1" s="173"/>
      <c r="JNZ1" s="173"/>
      <c r="JOA1" s="173"/>
      <c r="JOB1" s="173"/>
      <c r="JOC1" s="173"/>
      <c r="JOD1" s="173"/>
      <c r="JOE1" s="173"/>
      <c r="JOF1" s="173"/>
      <c r="JOG1" s="173"/>
      <c r="JOH1" s="173"/>
      <c r="JOI1" s="173"/>
      <c r="JOJ1" s="173"/>
      <c r="JOK1" s="173"/>
      <c r="JOL1" s="173"/>
      <c r="JOM1" s="173"/>
      <c r="JON1" s="173"/>
      <c r="JOO1" s="173"/>
      <c r="JOP1" s="173"/>
      <c r="JOQ1" s="173"/>
      <c r="JOR1" s="173"/>
      <c r="JOS1" s="173"/>
      <c r="JOT1" s="173"/>
      <c r="JOU1" s="173"/>
      <c r="JOV1" s="173"/>
      <c r="JOW1" s="173"/>
      <c r="JOX1" s="173"/>
      <c r="JOY1" s="173"/>
      <c r="JOZ1" s="173"/>
      <c r="JPA1" s="173"/>
      <c r="JPB1" s="173"/>
      <c r="JPC1" s="173"/>
      <c r="JPD1" s="173"/>
      <c r="JPE1" s="173"/>
      <c r="JPF1" s="173"/>
      <c r="JPG1" s="173"/>
      <c r="JPH1" s="173"/>
      <c r="JPI1" s="173"/>
      <c r="JPJ1" s="173"/>
      <c r="JPK1" s="173"/>
      <c r="JPL1" s="173"/>
      <c r="JPM1" s="173"/>
      <c r="JPN1" s="173"/>
      <c r="JPO1" s="173"/>
      <c r="JPP1" s="173"/>
      <c r="JPQ1" s="173"/>
      <c r="JPR1" s="173"/>
      <c r="JPS1" s="173"/>
      <c r="JPT1" s="173"/>
      <c r="JPU1" s="173"/>
      <c r="JPV1" s="173"/>
      <c r="JPW1" s="173"/>
      <c r="JPX1" s="173"/>
      <c r="JPY1" s="173"/>
      <c r="JPZ1" s="173"/>
      <c r="JQA1" s="173"/>
      <c r="JQB1" s="173"/>
      <c r="JQC1" s="173"/>
      <c r="JQD1" s="173"/>
      <c r="JQE1" s="173"/>
      <c r="JQF1" s="173"/>
      <c r="JQG1" s="173"/>
      <c r="JQH1" s="173"/>
      <c r="JQI1" s="173"/>
      <c r="JQJ1" s="173"/>
      <c r="JQK1" s="173"/>
      <c r="JQL1" s="173"/>
      <c r="JQM1" s="173"/>
      <c r="JQN1" s="173"/>
      <c r="JQO1" s="173"/>
      <c r="JQP1" s="173"/>
      <c r="JQQ1" s="173"/>
      <c r="JQR1" s="173"/>
      <c r="JQS1" s="173"/>
      <c r="JQT1" s="173"/>
      <c r="JQU1" s="173"/>
      <c r="JQV1" s="173"/>
      <c r="JQW1" s="173"/>
      <c r="JQX1" s="173"/>
      <c r="JQY1" s="173"/>
      <c r="JQZ1" s="173"/>
      <c r="JRA1" s="173"/>
      <c r="JRB1" s="173"/>
      <c r="JRC1" s="173"/>
      <c r="JRD1" s="173"/>
      <c r="JRE1" s="173"/>
      <c r="JRF1" s="173"/>
      <c r="JRG1" s="173"/>
      <c r="JRH1" s="173"/>
      <c r="JRI1" s="173"/>
      <c r="JRJ1" s="173"/>
      <c r="JRK1" s="173"/>
      <c r="JRL1" s="173"/>
      <c r="JRM1" s="173"/>
      <c r="JRN1" s="173"/>
      <c r="JRO1" s="173"/>
      <c r="JRP1" s="173"/>
      <c r="JRQ1" s="173"/>
      <c r="JRR1" s="173"/>
      <c r="JRS1" s="173"/>
      <c r="JRT1" s="173"/>
      <c r="JRU1" s="173"/>
      <c r="JRV1" s="173"/>
      <c r="JRW1" s="173"/>
      <c r="JRX1" s="173"/>
      <c r="JRY1" s="173"/>
      <c r="JRZ1" s="173"/>
      <c r="JSA1" s="173"/>
      <c r="JSB1" s="173"/>
      <c r="JSC1" s="173"/>
      <c r="JSD1" s="173"/>
      <c r="JSE1" s="173"/>
      <c r="JSF1" s="173"/>
      <c r="JSG1" s="173"/>
      <c r="JSH1" s="173"/>
      <c r="JSI1" s="173"/>
      <c r="JSJ1" s="173"/>
      <c r="JSK1" s="173"/>
      <c r="JSL1" s="173"/>
      <c r="JSM1" s="173"/>
      <c r="JSN1" s="173"/>
      <c r="JSO1" s="173"/>
      <c r="JSP1" s="173"/>
      <c r="JSQ1" s="173"/>
      <c r="JSR1" s="173"/>
      <c r="JSS1" s="173"/>
      <c r="JST1" s="173"/>
      <c r="JSU1" s="173"/>
      <c r="JSV1" s="173"/>
      <c r="JSW1" s="173"/>
      <c r="JSX1" s="173"/>
      <c r="JSY1" s="173"/>
      <c r="JSZ1" s="173"/>
      <c r="JTA1" s="173"/>
      <c r="JTB1" s="173"/>
      <c r="JTC1" s="173"/>
      <c r="JTD1" s="173"/>
      <c r="JTE1" s="173"/>
      <c r="JTF1" s="173"/>
      <c r="JTG1" s="173"/>
      <c r="JTH1" s="173"/>
      <c r="JTI1" s="173"/>
      <c r="JTJ1" s="173"/>
      <c r="JTK1" s="173"/>
      <c r="JTL1" s="173"/>
      <c r="JTM1" s="173"/>
      <c r="JTN1" s="173"/>
      <c r="JTO1" s="173"/>
      <c r="JTP1" s="173"/>
      <c r="JTQ1" s="173"/>
      <c r="JTR1" s="173"/>
      <c r="JTS1" s="173"/>
      <c r="JTT1" s="173"/>
      <c r="JTU1" s="173"/>
      <c r="JTV1" s="173"/>
      <c r="JTW1" s="173"/>
      <c r="JTX1" s="173"/>
      <c r="JTY1" s="173"/>
      <c r="JTZ1" s="173"/>
      <c r="JUA1" s="173"/>
      <c r="JUB1" s="173"/>
      <c r="JUC1" s="173"/>
      <c r="JUD1" s="173"/>
      <c r="JUE1" s="173"/>
      <c r="JUF1" s="173"/>
      <c r="JUG1" s="173"/>
      <c r="JUH1" s="173"/>
      <c r="JUI1" s="173"/>
      <c r="JUJ1" s="173"/>
      <c r="JUK1" s="173"/>
      <c r="JUL1" s="173"/>
      <c r="JUM1" s="173"/>
      <c r="JUN1" s="173"/>
      <c r="JUO1" s="173"/>
      <c r="JUP1" s="173"/>
      <c r="JUQ1" s="173"/>
      <c r="JUR1" s="173"/>
      <c r="JUS1" s="173"/>
      <c r="JUT1" s="173"/>
      <c r="JUU1" s="173"/>
      <c r="JUV1" s="173"/>
      <c r="JUW1" s="173"/>
      <c r="JUX1" s="173"/>
      <c r="JUY1" s="173"/>
      <c r="JUZ1" s="173"/>
      <c r="JVA1" s="173"/>
      <c r="JVB1" s="173"/>
      <c r="JVC1" s="173"/>
      <c r="JVD1" s="173"/>
      <c r="JVE1" s="173"/>
      <c r="JVF1" s="173"/>
      <c r="JVG1" s="173"/>
      <c r="JVH1" s="173"/>
      <c r="JVI1" s="173"/>
      <c r="JVJ1" s="173"/>
      <c r="JVK1" s="173"/>
      <c r="JVL1" s="173"/>
      <c r="JVM1" s="173"/>
      <c r="JVN1" s="173"/>
      <c r="JVO1" s="173"/>
      <c r="JVP1" s="173"/>
      <c r="JVQ1" s="173"/>
      <c r="JVR1" s="173"/>
      <c r="JVS1" s="173"/>
      <c r="JVT1" s="173"/>
      <c r="JVU1" s="173"/>
      <c r="JVV1" s="173"/>
      <c r="JVW1" s="173"/>
      <c r="JVX1" s="173"/>
      <c r="JVY1" s="173"/>
      <c r="JVZ1" s="173"/>
      <c r="JWA1" s="173"/>
      <c r="JWB1" s="173"/>
      <c r="JWC1" s="173"/>
      <c r="JWD1" s="173"/>
      <c r="JWE1" s="173"/>
      <c r="JWF1" s="173"/>
      <c r="JWG1" s="173"/>
      <c r="JWH1" s="173"/>
      <c r="JWI1" s="173"/>
      <c r="JWJ1" s="173"/>
      <c r="JWK1" s="173"/>
      <c r="JWL1" s="173"/>
      <c r="JWM1" s="173"/>
      <c r="JWN1" s="173"/>
      <c r="JWO1" s="173"/>
      <c r="JWP1" s="173"/>
      <c r="JWQ1" s="173"/>
      <c r="JWR1" s="173"/>
      <c r="JWS1" s="173"/>
      <c r="JWT1" s="173"/>
      <c r="JWU1" s="173"/>
      <c r="JWV1" s="173"/>
      <c r="JWW1" s="173"/>
      <c r="JWX1" s="173"/>
      <c r="JWY1" s="173"/>
      <c r="JWZ1" s="173"/>
      <c r="JXA1" s="173"/>
      <c r="JXB1" s="173"/>
      <c r="JXC1" s="173"/>
      <c r="JXD1" s="173"/>
      <c r="JXE1" s="173"/>
      <c r="JXF1" s="173"/>
      <c r="JXG1" s="173"/>
      <c r="JXH1" s="173"/>
      <c r="JXI1" s="173"/>
      <c r="JXJ1" s="173"/>
      <c r="JXK1" s="173"/>
      <c r="JXL1" s="173"/>
      <c r="JXM1" s="173"/>
      <c r="JXN1" s="173"/>
      <c r="JXO1" s="173"/>
      <c r="JXP1" s="173"/>
      <c r="JXQ1" s="173"/>
      <c r="JXR1" s="173"/>
      <c r="JXS1" s="173"/>
      <c r="JXT1" s="173"/>
      <c r="JXU1" s="173"/>
      <c r="JXV1" s="173"/>
      <c r="JXW1" s="173"/>
      <c r="JXX1" s="173"/>
      <c r="JXY1" s="173"/>
      <c r="JXZ1" s="173"/>
      <c r="JYA1" s="173"/>
      <c r="JYB1" s="173"/>
      <c r="JYC1" s="173"/>
      <c r="JYD1" s="173"/>
      <c r="JYE1" s="173"/>
      <c r="JYF1" s="173"/>
      <c r="JYG1" s="173"/>
      <c r="JYH1" s="173"/>
      <c r="JYI1" s="173"/>
      <c r="JYJ1" s="173"/>
      <c r="JYK1" s="173"/>
      <c r="JYL1" s="173"/>
      <c r="JYM1" s="173"/>
      <c r="JYN1" s="173"/>
      <c r="JYO1" s="173"/>
      <c r="JYP1" s="173"/>
      <c r="JYQ1" s="173"/>
      <c r="JYR1" s="173"/>
      <c r="JYS1" s="173"/>
      <c r="JYT1" s="173"/>
      <c r="JYU1" s="173"/>
      <c r="JYV1" s="173"/>
      <c r="JYW1" s="173"/>
      <c r="JYX1" s="173"/>
      <c r="JYY1" s="173"/>
      <c r="JYZ1" s="173"/>
      <c r="JZA1" s="173"/>
      <c r="JZB1" s="173"/>
      <c r="JZC1" s="173"/>
      <c r="JZD1" s="173"/>
      <c r="JZE1" s="173"/>
      <c r="JZF1" s="173"/>
      <c r="JZG1" s="173"/>
      <c r="JZH1" s="173"/>
      <c r="JZI1" s="173"/>
      <c r="JZJ1" s="173"/>
      <c r="JZK1" s="173"/>
      <c r="JZL1" s="173"/>
      <c r="JZM1" s="173"/>
      <c r="JZN1" s="173"/>
      <c r="JZO1" s="173"/>
      <c r="JZP1" s="173"/>
      <c r="JZQ1" s="173"/>
      <c r="JZR1" s="173"/>
      <c r="JZS1" s="173"/>
      <c r="JZT1" s="173"/>
      <c r="JZU1" s="173"/>
      <c r="JZV1" s="173"/>
      <c r="JZW1" s="173"/>
      <c r="JZX1" s="173"/>
      <c r="JZY1" s="173"/>
      <c r="JZZ1" s="173"/>
      <c r="KAA1" s="173"/>
      <c r="KAB1" s="173"/>
      <c r="KAC1" s="173"/>
      <c r="KAD1" s="173"/>
      <c r="KAE1" s="173"/>
      <c r="KAF1" s="173"/>
      <c r="KAG1" s="173"/>
      <c r="KAH1" s="173"/>
      <c r="KAI1" s="173"/>
      <c r="KAJ1" s="173"/>
      <c r="KAK1" s="173"/>
      <c r="KAL1" s="173"/>
      <c r="KAM1" s="173"/>
      <c r="KAN1" s="173"/>
      <c r="KAO1" s="173"/>
      <c r="KAP1" s="173"/>
      <c r="KAQ1" s="173"/>
      <c r="KAR1" s="173"/>
      <c r="KAS1" s="173"/>
      <c r="KAT1" s="173"/>
      <c r="KAU1" s="173"/>
      <c r="KAV1" s="173"/>
      <c r="KAW1" s="173"/>
      <c r="KAX1" s="173"/>
      <c r="KAY1" s="173"/>
      <c r="KAZ1" s="173"/>
      <c r="KBA1" s="173"/>
      <c r="KBB1" s="173"/>
      <c r="KBC1" s="173"/>
      <c r="KBD1" s="173"/>
      <c r="KBE1" s="173"/>
      <c r="KBF1" s="173"/>
      <c r="KBG1" s="173"/>
      <c r="KBH1" s="173"/>
      <c r="KBI1" s="173"/>
      <c r="KBJ1" s="173"/>
      <c r="KBK1" s="173"/>
      <c r="KBL1" s="173"/>
      <c r="KBM1" s="173"/>
      <c r="KBN1" s="173"/>
      <c r="KBO1" s="173"/>
      <c r="KBP1" s="173"/>
      <c r="KBQ1" s="173"/>
      <c r="KBR1" s="173"/>
      <c r="KBS1" s="173"/>
      <c r="KBT1" s="173"/>
      <c r="KBU1" s="173"/>
      <c r="KBV1" s="173"/>
      <c r="KBW1" s="173"/>
      <c r="KBX1" s="173"/>
      <c r="KBY1" s="173"/>
      <c r="KBZ1" s="173"/>
      <c r="KCA1" s="173"/>
      <c r="KCB1" s="173"/>
      <c r="KCC1" s="173"/>
      <c r="KCD1" s="173"/>
      <c r="KCE1" s="173"/>
      <c r="KCF1" s="173"/>
      <c r="KCG1" s="173"/>
      <c r="KCH1" s="173"/>
      <c r="KCI1" s="173"/>
      <c r="KCJ1" s="173"/>
      <c r="KCK1" s="173"/>
      <c r="KCL1" s="173"/>
      <c r="KCM1" s="173"/>
      <c r="KCN1" s="173"/>
      <c r="KCO1" s="173"/>
      <c r="KCP1" s="173"/>
      <c r="KCQ1" s="173"/>
      <c r="KCR1" s="173"/>
      <c r="KCS1" s="173"/>
      <c r="KCT1" s="173"/>
      <c r="KCU1" s="173"/>
      <c r="KCV1" s="173"/>
      <c r="KCW1" s="173"/>
      <c r="KCX1" s="173"/>
      <c r="KCY1" s="173"/>
      <c r="KCZ1" s="173"/>
      <c r="KDA1" s="173"/>
      <c r="KDB1" s="173"/>
      <c r="KDC1" s="173"/>
      <c r="KDD1" s="173"/>
      <c r="KDE1" s="173"/>
      <c r="KDF1" s="173"/>
      <c r="KDG1" s="173"/>
      <c r="KDH1" s="173"/>
      <c r="KDI1" s="173"/>
      <c r="KDJ1" s="173"/>
      <c r="KDK1" s="173"/>
      <c r="KDL1" s="173"/>
      <c r="KDM1" s="173"/>
      <c r="KDN1" s="173"/>
      <c r="KDO1" s="173"/>
      <c r="KDP1" s="173"/>
      <c r="KDQ1" s="173"/>
      <c r="KDR1" s="173"/>
      <c r="KDS1" s="173"/>
      <c r="KDT1" s="173"/>
      <c r="KDU1" s="173"/>
      <c r="KDV1" s="173"/>
      <c r="KDW1" s="173"/>
      <c r="KDX1" s="173"/>
      <c r="KDY1" s="173"/>
      <c r="KDZ1" s="173"/>
      <c r="KEA1" s="173"/>
      <c r="KEB1" s="173"/>
      <c r="KEC1" s="173"/>
      <c r="KED1" s="173"/>
      <c r="KEE1" s="173"/>
      <c r="KEF1" s="173"/>
      <c r="KEG1" s="173"/>
      <c r="KEH1" s="173"/>
      <c r="KEI1" s="173"/>
      <c r="KEJ1" s="173"/>
      <c r="KEK1" s="173"/>
      <c r="KEL1" s="173"/>
      <c r="KEM1" s="173"/>
      <c r="KEN1" s="173"/>
      <c r="KEO1" s="173"/>
      <c r="KEP1" s="173"/>
      <c r="KEQ1" s="173"/>
      <c r="KER1" s="173"/>
      <c r="KES1" s="173"/>
      <c r="KET1" s="173"/>
      <c r="KEU1" s="173"/>
      <c r="KEV1" s="173"/>
      <c r="KEW1" s="173"/>
      <c r="KEX1" s="173"/>
      <c r="KEY1" s="173"/>
      <c r="KEZ1" s="173"/>
      <c r="KFA1" s="173"/>
      <c r="KFB1" s="173"/>
      <c r="KFC1" s="173"/>
      <c r="KFD1" s="173"/>
      <c r="KFE1" s="173"/>
      <c r="KFF1" s="173"/>
      <c r="KFG1" s="173"/>
      <c r="KFH1" s="173"/>
      <c r="KFI1" s="173"/>
      <c r="KFJ1" s="173"/>
      <c r="KFK1" s="173"/>
      <c r="KFL1" s="173"/>
      <c r="KFM1" s="173"/>
      <c r="KFN1" s="173"/>
      <c r="KFO1" s="173"/>
      <c r="KFP1" s="173"/>
      <c r="KFQ1" s="173"/>
      <c r="KFR1" s="173"/>
      <c r="KFS1" s="173"/>
      <c r="KFT1" s="173"/>
      <c r="KFU1" s="173"/>
      <c r="KFV1" s="173"/>
      <c r="KFW1" s="173"/>
      <c r="KFX1" s="173"/>
      <c r="KFY1" s="173"/>
      <c r="KFZ1" s="173"/>
      <c r="KGA1" s="173"/>
      <c r="KGB1" s="173"/>
      <c r="KGC1" s="173"/>
      <c r="KGD1" s="173"/>
      <c r="KGE1" s="173"/>
      <c r="KGF1" s="173"/>
      <c r="KGG1" s="173"/>
      <c r="KGH1" s="173"/>
      <c r="KGI1" s="173"/>
      <c r="KGJ1" s="173"/>
      <c r="KGK1" s="173"/>
      <c r="KGL1" s="173"/>
      <c r="KGM1" s="173"/>
      <c r="KGN1" s="173"/>
      <c r="KGO1" s="173"/>
      <c r="KGP1" s="173"/>
      <c r="KGQ1" s="173"/>
      <c r="KGR1" s="173"/>
      <c r="KGS1" s="173"/>
      <c r="KGT1" s="173"/>
      <c r="KGU1" s="173"/>
      <c r="KGV1" s="173"/>
      <c r="KGW1" s="173"/>
      <c r="KGX1" s="173"/>
      <c r="KGY1" s="173"/>
      <c r="KGZ1" s="173"/>
      <c r="KHA1" s="173"/>
      <c r="KHB1" s="173"/>
      <c r="KHC1" s="173"/>
      <c r="KHD1" s="173"/>
      <c r="KHE1" s="173"/>
      <c r="KHF1" s="173"/>
      <c r="KHG1" s="173"/>
      <c r="KHH1" s="173"/>
      <c r="KHI1" s="173"/>
      <c r="KHJ1" s="173"/>
      <c r="KHK1" s="173"/>
      <c r="KHL1" s="173"/>
      <c r="KHM1" s="173"/>
      <c r="KHN1" s="173"/>
      <c r="KHO1" s="173"/>
      <c r="KHP1" s="173"/>
      <c r="KHQ1" s="173"/>
      <c r="KHR1" s="173"/>
      <c r="KHS1" s="173"/>
      <c r="KHT1" s="173"/>
      <c r="KHU1" s="173"/>
      <c r="KHV1" s="173"/>
      <c r="KHW1" s="173"/>
      <c r="KHX1" s="173"/>
      <c r="KHY1" s="173"/>
      <c r="KHZ1" s="173"/>
      <c r="KIA1" s="173"/>
      <c r="KIB1" s="173"/>
      <c r="KIC1" s="173"/>
      <c r="KID1" s="173"/>
      <c r="KIE1" s="173"/>
      <c r="KIF1" s="173"/>
      <c r="KIG1" s="173"/>
      <c r="KIH1" s="173"/>
      <c r="KII1" s="173"/>
      <c r="KIJ1" s="173"/>
      <c r="KIK1" s="173"/>
      <c r="KIL1" s="173"/>
      <c r="KIM1" s="173"/>
      <c r="KIN1" s="173"/>
      <c r="KIO1" s="173"/>
      <c r="KIP1" s="173"/>
      <c r="KIQ1" s="173"/>
      <c r="KIR1" s="173"/>
      <c r="KIS1" s="173"/>
      <c r="KIT1" s="173"/>
      <c r="KIU1" s="173"/>
      <c r="KIV1" s="173"/>
      <c r="KIW1" s="173"/>
      <c r="KIX1" s="173"/>
      <c r="KIY1" s="173"/>
      <c r="KIZ1" s="173"/>
      <c r="KJA1" s="173"/>
      <c r="KJB1" s="173"/>
      <c r="KJC1" s="173"/>
      <c r="KJD1" s="173"/>
      <c r="KJE1" s="173"/>
      <c r="KJF1" s="173"/>
      <c r="KJG1" s="173"/>
      <c r="KJH1" s="173"/>
      <c r="KJI1" s="173"/>
      <c r="KJJ1" s="173"/>
      <c r="KJK1" s="173"/>
      <c r="KJL1" s="173"/>
      <c r="KJM1" s="173"/>
      <c r="KJN1" s="173"/>
      <c r="KJO1" s="173"/>
      <c r="KJP1" s="173"/>
      <c r="KJQ1" s="173"/>
      <c r="KJR1" s="173"/>
      <c r="KJS1" s="173"/>
      <c r="KJT1" s="173"/>
      <c r="KJU1" s="173"/>
      <c r="KJV1" s="173"/>
      <c r="KJW1" s="173"/>
      <c r="KJX1" s="173"/>
      <c r="KJY1" s="173"/>
      <c r="KJZ1" s="173"/>
      <c r="KKA1" s="173"/>
      <c r="KKB1" s="173"/>
      <c r="KKC1" s="173"/>
      <c r="KKD1" s="173"/>
      <c r="KKE1" s="173"/>
      <c r="KKF1" s="173"/>
      <c r="KKG1" s="173"/>
      <c r="KKH1" s="173"/>
      <c r="KKI1" s="173"/>
      <c r="KKJ1" s="173"/>
      <c r="KKK1" s="173"/>
      <c r="KKL1" s="173"/>
      <c r="KKM1" s="173"/>
      <c r="KKN1" s="173"/>
      <c r="KKO1" s="173"/>
      <c r="KKP1" s="173"/>
      <c r="KKQ1" s="173"/>
      <c r="KKR1" s="173"/>
      <c r="KKS1" s="173"/>
      <c r="KKT1" s="173"/>
      <c r="KKU1" s="173"/>
      <c r="KKV1" s="173"/>
      <c r="KKW1" s="173"/>
      <c r="KKX1" s="173"/>
      <c r="KKY1" s="173"/>
      <c r="KKZ1" s="173"/>
      <c r="KLA1" s="173"/>
      <c r="KLB1" s="173"/>
      <c r="KLC1" s="173"/>
      <c r="KLD1" s="173"/>
      <c r="KLE1" s="173"/>
      <c r="KLF1" s="173"/>
      <c r="KLG1" s="173"/>
      <c r="KLH1" s="173"/>
      <c r="KLI1" s="173"/>
      <c r="KLJ1" s="173"/>
      <c r="KLK1" s="173"/>
      <c r="KLL1" s="173"/>
      <c r="KLM1" s="173"/>
      <c r="KLN1" s="173"/>
      <c r="KLO1" s="173"/>
      <c r="KLP1" s="173"/>
      <c r="KLQ1" s="173"/>
      <c r="KLR1" s="173"/>
      <c r="KLS1" s="173"/>
      <c r="KLT1" s="173"/>
      <c r="KLU1" s="173"/>
      <c r="KLV1" s="173"/>
      <c r="KLW1" s="173"/>
      <c r="KLX1" s="173"/>
      <c r="KLY1" s="173"/>
      <c r="KLZ1" s="173"/>
      <c r="KMA1" s="173"/>
      <c r="KMB1" s="173"/>
      <c r="KMC1" s="173"/>
      <c r="KMD1" s="173"/>
      <c r="KME1" s="173"/>
      <c r="KMF1" s="173"/>
      <c r="KMG1" s="173"/>
      <c r="KMH1" s="173"/>
      <c r="KMI1" s="173"/>
      <c r="KMJ1" s="173"/>
      <c r="KMK1" s="173"/>
      <c r="KML1" s="173"/>
      <c r="KMM1" s="173"/>
      <c r="KMN1" s="173"/>
      <c r="KMO1" s="173"/>
      <c r="KMP1" s="173"/>
      <c r="KMQ1" s="173"/>
      <c r="KMR1" s="173"/>
      <c r="KMS1" s="173"/>
      <c r="KMT1" s="173"/>
      <c r="KMU1" s="173"/>
      <c r="KMV1" s="173"/>
      <c r="KMW1" s="173"/>
      <c r="KMX1" s="173"/>
      <c r="KMY1" s="173"/>
      <c r="KMZ1" s="173"/>
      <c r="KNA1" s="173"/>
      <c r="KNB1" s="173"/>
      <c r="KNC1" s="173"/>
      <c r="KND1" s="173"/>
      <c r="KNE1" s="173"/>
      <c r="KNF1" s="173"/>
      <c r="KNG1" s="173"/>
      <c r="KNH1" s="173"/>
      <c r="KNI1" s="173"/>
      <c r="KNJ1" s="173"/>
      <c r="KNK1" s="173"/>
      <c r="KNL1" s="173"/>
      <c r="KNM1" s="173"/>
      <c r="KNN1" s="173"/>
      <c r="KNO1" s="173"/>
      <c r="KNP1" s="173"/>
      <c r="KNQ1" s="173"/>
      <c r="KNR1" s="173"/>
      <c r="KNS1" s="173"/>
      <c r="KNT1" s="173"/>
      <c r="KNU1" s="173"/>
      <c r="KNV1" s="173"/>
      <c r="KNW1" s="173"/>
      <c r="KNX1" s="173"/>
      <c r="KNY1" s="173"/>
      <c r="KNZ1" s="173"/>
      <c r="KOA1" s="173"/>
      <c r="KOB1" s="173"/>
      <c r="KOC1" s="173"/>
      <c r="KOD1" s="173"/>
      <c r="KOE1" s="173"/>
      <c r="KOF1" s="173"/>
      <c r="KOG1" s="173"/>
      <c r="KOH1" s="173"/>
      <c r="KOI1" s="173"/>
      <c r="KOJ1" s="173"/>
      <c r="KOK1" s="173"/>
      <c r="KOL1" s="173"/>
      <c r="KOM1" s="173"/>
      <c r="KON1" s="173"/>
      <c r="KOO1" s="173"/>
      <c r="KOP1" s="173"/>
      <c r="KOQ1" s="173"/>
      <c r="KOR1" s="173"/>
      <c r="KOS1" s="173"/>
      <c r="KOT1" s="173"/>
      <c r="KOU1" s="173"/>
      <c r="KOV1" s="173"/>
      <c r="KOW1" s="173"/>
      <c r="KOX1" s="173"/>
      <c r="KOY1" s="173"/>
      <c r="KOZ1" s="173"/>
      <c r="KPA1" s="173"/>
      <c r="KPB1" s="173"/>
      <c r="KPC1" s="173"/>
      <c r="KPD1" s="173"/>
      <c r="KPE1" s="173"/>
      <c r="KPF1" s="173"/>
      <c r="KPG1" s="173"/>
      <c r="KPH1" s="173"/>
      <c r="KPI1" s="173"/>
      <c r="KPJ1" s="173"/>
      <c r="KPK1" s="173"/>
      <c r="KPL1" s="173"/>
      <c r="KPM1" s="173"/>
      <c r="KPN1" s="173"/>
      <c r="KPO1" s="173"/>
      <c r="KPP1" s="173"/>
      <c r="KPQ1" s="173"/>
      <c r="KPR1" s="173"/>
      <c r="KPS1" s="173"/>
      <c r="KPT1" s="173"/>
      <c r="KPU1" s="173"/>
      <c r="KPV1" s="173"/>
      <c r="KPW1" s="173"/>
      <c r="KPX1" s="173"/>
      <c r="KPY1" s="173"/>
      <c r="KPZ1" s="173"/>
      <c r="KQA1" s="173"/>
      <c r="KQB1" s="173"/>
      <c r="KQC1" s="173"/>
      <c r="KQD1" s="173"/>
      <c r="KQE1" s="173"/>
      <c r="KQF1" s="173"/>
      <c r="KQG1" s="173"/>
      <c r="KQH1" s="173"/>
      <c r="KQI1" s="173"/>
      <c r="KQJ1" s="173"/>
      <c r="KQK1" s="173"/>
      <c r="KQL1" s="173"/>
      <c r="KQM1" s="173"/>
      <c r="KQN1" s="173"/>
      <c r="KQO1" s="173"/>
      <c r="KQP1" s="173"/>
      <c r="KQQ1" s="173"/>
      <c r="KQR1" s="173"/>
      <c r="KQS1" s="173"/>
      <c r="KQT1" s="173"/>
      <c r="KQU1" s="173"/>
      <c r="KQV1" s="173"/>
      <c r="KQW1" s="173"/>
      <c r="KQX1" s="173"/>
      <c r="KQY1" s="173"/>
      <c r="KQZ1" s="173"/>
      <c r="KRA1" s="173"/>
      <c r="KRB1" s="173"/>
      <c r="KRC1" s="173"/>
      <c r="KRD1" s="173"/>
      <c r="KRE1" s="173"/>
      <c r="KRF1" s="173"/>
      <c r="KRG1" s="173"/>
      <c r="KRH1" s="173"/>
      <c r="KRI1" s="173"/>
      <c r="KRJ1" s="173"/>
      <c r="KRK1" s="173"/>
      <c r="KRL1" s="173"/>
      <c r="KRM1" s="173"/>
      <c r="KRN1" s="173"/>
      <c r="KRO1" s="173"/>
      <c r="KRP1" s="173"/>
      <c r="KRQ1" s="173"/>
      <c r="KRR1" s="173"/>
      <c r="KRS1" s="173"/>
      <c r="KRT1" s="173"/>
      <c r="KRU1" s="173"/>
      <c r="KRV1" s="173"/>
      <c r="KRW1" s="173"/>
      <c r="KRX1" s="173"/>
      <c r="KRY1" s="173"/>
      <c r="KRZ1" s="173"/>
      <c r="KSA1" s="173"/>
      <c r="KSB1" s="173"/>
      <c r="KSC1" s="173"/>
      <c r="KSD1" s="173"/>
      <c r="KSE1" s="173"/>
      <c r="KSF1" s="173"/>
      <c r="KSG1" s="173"/>
      <c r="KSH1" s="173"/>
      <c r="KSI1" s="173"/>
      <c r="KSJ1" s="173"/>
      <c r="KSK1" s="173"/>
      <c r="KSL1" s="173"/>
      <c r="KSM1" s="173"/>
      <c r="KSN1" s="173"/>
      <c r="KSO1" s="173"/>
      <c r="KSP1" s="173"/>
      <c r="KSQ1" s="173"/>
      <c r="KSR1" s="173"/>
      <c r="KSS1" s="173"/>
      <c r="KST1" s="173"/>
      <c r="KSU1" s="173"/>
      <c r="KSV1" s="173"/>
      <c r="KSW1" s="173"/>
      <c r="KSX1" s="173"/>
      <c r="KSY1" s="173"/>
      <c r="KSZ1" s="173"/>
      <c r="KTA1" s="173"/>
      <c r="KTB1" s="173"/>
      <c r="KTC1" s="173"/>
      <c r="KTD1" s="173"/>
      <c r="KTE1" s="173"/>
      <c r="KTF1" s="173"/>
      <c r="KTG1" s="173"/>
      <c r="KTH1" s="173"/>
      <c r="KTI1" s="173"/>
      <c r="KTJ1" s="173"/>
      <c r="KTK1" s="173"/>
      <c r="KTL1" s="173"/>
      <c r="KTM1" s="173"/>
      <c r="KTN1" s="173"/>
      <c r="KTO1" s="173"/>
      <c r="KTP1" s="173"/>
      <c r="KTQ1" s="173"/>
      <c r="KTR1" s="173"/>
      <c r="KTS1" s="173"/>
      <c r="KTT1" s="173"/>
      <c r="KTU1" s="173"/>
      <c r="KTV1" s="173"/>
      <c r="KTW1" s="173"/>
      <c r="KTX1" s="173"/>
      <c r="KTY1" s="173"/>
      <c r="KTZ1" s="173"/>
      <c r="KUA1" s="173"/>
      <c r="KUB1" s="173"/>
      <c r="KUC1" s="173"/>
      <c r="KUD1" s="173"/>
      <c r="KUE1" s="173"/>
      <c r="KUF1" s="173"/>
      <c r="KUG1" s="173"/>
      <c r="KUH1" s="173"/>
      <c r="KUI1" s="173"/>
      <c r="KUJ1" s="173"/>
      <c r="KUK1" s="173"/>
      <c r="KUL1" s="173"/>
      <c r="KUM1" s="173"/>
      <c r="KUN1" s="173"/>
      <c r="KUO1" s="173"/>
      <c r="KUP1" s="173"/>
      <c r="KUQ1" s="173"/>
      <c r="KUR1" s="173"/>
      <c r="KUS1" s="173"/>
      <c r="KUT1" s="173"/>
      <c r="KUU1" s="173"/>
      <c r="KUV1" s="173"/>
      <c r="KUW1" s="173"/>
      <c r="KUX1" s="173"/>
      <c r="KUY1" s="173"/>
      <c r="KUZ1" s="173"/>
      <c r="KVA1" s="173"/>
      <c r="KVB1" s="173"/>
      <c r="KVC1" s="173"/>
      <c r="KVD1" s="173"/>
      <c r="KVE1" s="173"/>
      <c r="KVF1" s="173"/>
      <c r="KVG1" s="173"/>
      <c r="KVH1" s="173"/>
      <c r="KVI1" s="173"/>
      <c r="KVJ1" s="173"/>
      <c r="KVK1" s="173"/>
      <c r="KVL1" s="173"/>
      <c r="KVM1" s="173"/>
      <c r="KVN1" s="173"/>
      <c r="KVO1" s="173"/>
      <c r="KVP1" s="173"/>
      <c r="KVQ1" s="173"/>
      <c r="KVR1" s="173"/>
      <c r="KVS1" s="173"/>
      <c r="KVT1" s="173"/>
      <c r="KVU1" s="173"/>
      <c r="KVV1" s="173"/>
      <c r="KVW1" s="173"/>
      <c r="KVX1" s="173"/>
      <c r="KVY1" s="173"/>
      <c r="KVZ1" s="173"/>
      <c r="KWA1" s="173"/>
      <c r="KWB1" s="173"/>
      <c r="KWC1" s="173"/>
      <c r="KWD1" s="173"/>
      <c r="KWE1" s="173"/>
      <c r="KWF1" s="173"/>
      <c r="KWG1" s="173"/>
      <c r="KWH1" s="173"/>
      <c r="KWI1" s="173"/>
      <c r="KWJ1" s="173"/>
      <c r="KWK1" s="173"/>
      <c r="KWL1" s="173"/>
      <c r="KWM1" s="173"/>
      <c r="KWN1" s="173"/>
      <c r="KWO1" s="173"/>
      <c r="KWP1" s="173"/>
      <c r="KWQ1" s="173"/>
      <c r="KWR1" s="173"/>
      <c r="KWS1" s="173"/>
      <c r="KWT1" s="173"/>
      <c r="KWU1" s="173"/>
      <c r="KWV1" s="173"/>
      <c r="KWW1" s="173"/>
      <c r="KWX1" s="173"/>
      <c r="KWY1" s="173"/>
      <c r="KWZ1" s="173"/>
      <c r="KXA1" s="173"/>
      <c r="KXB1" s="173"/>
      <c r="KXC1" s="173"/>
      <c r="KXD1" s="173"/>
      <c r="KXE1" s="173"/>
      <c r="KXF1" s="173"/>
      <c r="KXG1" s="173"/>
      <c r="KXH1" s="173"/>
      <c r="KXI1" s="173"/>
      <c r="KXJ1" s="173"/>
      <c r="KXK1" s="173"/>
      <c r="KXL1" s="173"/>
      <c r="KXM1" s="173"/>
      <c r="KXN1" s="173"/>
      <c r="KXO1" s="173"/>
      <c r="KXP1" s="173"/>
      <c r="KXQ1" s="173"/>
      <c r="KXR1" s="173"/>
      <c r="KXS1" s="173"/>
      <c r="KXT1" s="173"/>
      <c r="KXU1" s="173"/>
      <c r="KXV1" s="173"/>
      <c r="KXW1" s="173"/>
      <c r="KXX1" s="173"/>
      <c r="KXY1" s="173"/>
      <c r="KXZ1" s="173"/>
      <c r="KYA1" s="173"/>
      <c r="KYB1" s="173"/>
      <c r="KYC1" s="173"/>
      <c r="KYD1" s="173"/>
      <c r="KYE1" s="173"/>
      <c r="KYF1" s="173"/>
      <c r="KYG1" s="173"/>
      <c r="KYH1" s="173"/>
      <c r="KYI1" s="173"/>
      <c r="KYJ1" s="173"/>
      <c r="KYK1" s="173"/>
      <c r="KYL1" s="173"/>
      <c r="KYM1" s="173"/>
      <c r="KYN1" s="173"/>
      <c r="KYO1" s="173"/>
      <c r="KYP1" s="173"/>
      <c r="KYQ1" s="173"/>
      <c r="KYR1" s="173"/>
      <c r="KYS1" s="173"/>
      <c r="KYT1" s="173"/>
      <c r="KYU1" s="173"/>
      <c r="KYV1" s="173"/>
      <c r="KYW1" s="173"/>
      <c r="KYX1" s="173"/>
      <c r="KYY1" s="173"/>
      <c r="KYZ1" s="173"/>
      <c r="KZA1" s="173"/>
      <c r="KZB1" s="173"/>
      <c r="KZC1" s="173"/>
      <c r="KZD1" s="173"/>
      <c r="KZE1" s="173"/>
      <c r="KZF1" s="173"/>
      <c r="KZG1" s="173"/>
      <c r="KZH1" s="173"/>
      <c r="KZI1" s="173"/>
      <c r="KZJ1" s="173"/>
      <c r="KZK1" s="173"/>
      <c r="KZL1" s="173"/>
      <c r="KZM1" s="173"/>
      <c r="KZN1" s="173"/>
      <c r="KZO1" s="173"/>
      <c r="KZP1" s="173"/>
      <c r="KZQ1" s="173"/>
      <c r="KZR1" s="173"/>
      <c r="KZS1" s="173"/>
      <c r="KZT1" s="173"/>
      <c r="KZU1" s="173"/>
      <c r="KZV1" s="173"/>
      <c r="KZW1" s="173"/>
      <c r="KZX1" s="173"/>
      <c r="KZY1" s="173"/>
      <c r="KZZ1" s="173"/>
      <c r="LAA1" s="173"/>
      <c r="LAB1" s="173"/>
      <c r="LAC1" s="173"/>
      <c r="LAD1" s="173"/>
      <c r="LAE1" s="173"/>
      <c r="LAF1" s="173"/>
      <c r="LAG1" s="173"/>
      <c r="LAH1" s="173"/>
      <c r="LAI1" s="173"/>
      <c r="LAJ1" s="173"/>
      <c r="LAK1" s="173"/>
      <c r="LAL1" s="173"/>
      <c r="LAM1" s="173"/>
      <c r="LAN1" s="173"/>
      <c r="LAO1" s="173"/>
      <c r="LAP1" s="173"/>
      <c r="LAQ1" s="173"/>
      <c r="LAR1" s="173"/>
      <c r="LAS1" s="173"/>
      <c r="LAT1" s="173"/>
      <c r="LAU1" s="173"/>
      <c r="LAV1" s="173"/>
      <c r="LAW1" s="173"/>
      <c r="LAX1" s="173"/>
      <c r="LAY1" s="173"/>
      <c r="LAZ1" s="173"/>
      <c r="LBA1" s="173"/>
      <c r="LBB1" s="173"/>
      <c r="LBC1" s="173"/>
      <c r="LBD1" s="173"/>
      <c r="LBE1" s="173"/>
      <c r="LBF1" s="173"/>
      <c r="LBG1" s="173"/>
      <c r="LBH1" s="173"/>
      <c r="LBI1" s="173"/>
      <c r="LBJ1" s="173"/>
      <c r="LBK1" s="173"/>
      <c r="LBL1" s="173"/>
      <c r="LBM1" s="173"/>
      <c r="LBN1" s="173"/>
      <c r="LBO1" s="173"/>
      <c r="LBP1" s="173"/>
      <c r="LBQ1" s="173"/>
      <c r="LBR1" s="173"/>
      <c r="LBS1" s="173"/>
      <c r="LBT1" s="173"/>
      <c r="LBU1" s="173"/>
      <c r="LBV1" s="173"/>
      <c r="LBW1" s="173"/>
      <c r="LBX1" s="173"/>
      <c r="LBY1" s="173"/>
      <c r="LBZ1" s="173"/>
      <c r="LCA1" s="173"/>
      <c r="LCB1" s="173"/>
      <c r="LCC1" s="173"/>
      <c r="LCD1" s="173"/>
      <c r="LCE1" s="173"/>
      <c r="LCF1" s="173"/>
      <c r="LCG1" s="173"/>
      <c r="LCH1" s="173"/>
      <c r="LCI1" s="173"/>
      <c r="LCJ1" s="173"/>
      <c r="LCK1" s="173"/>
      <c r="LCL1" s="173"/>
      <c r="LCM1" s="173"/>
      <c r="LCN1" s="173"/>
      <c r="LCO1" s="173"/>
      <c r="LCP1" s="173"/>
      <c r="LCQ1" s="173"/>
      <c r="LCR1" s="173"/>
      <c r="LCS1" s="173"/>
      <c r="LCT1" s="173"/>
      <c r="LCU1" s="173"/>
      <c r="LCV1" s="173"/>
      <c r="LCW1" s="173"/>
      <c r="LCX1" s="173"/>
      <c r="LCY1" s="173"/>
      <c r="LCZ1" s="173"/>
      <c r="LDA1" s="173"/>
      <c r="LDB1" s="173"/>
      <c r="LDC1" s="173"/>
      <c r="LDD1" s="173"/>
      <c r="LDE1" s="173"/>
      <c r="LDF1" s="173"/>
      <c r="LDG1" s="173"/>
      <c r="LDH1" s="173"/>
      <c r="LDI1" s="173"/>
      <c r="LDJ1" s="173"/>
      <c r="LDK1" s="173"/>
      <c r="LDL1" s="173"/>
      <c r="LDM1" s="173"/>
      <c r="LDN1" s="173"/>
      <c r="LDO1" s="173"/>
      <c r="LDP1" s="173"/>
      <c r="LDQ1" s="173"/>
      <c r="LDR1" s="173"/>
      <c r="LDS1" s="173"/>
      <c r="LDT1" s="173"/>
      <c r="LDU1" s="173"/>
      <c r="LDV1" s="173"/>
      <c r="LDW1" s="173"/>
      <c r="LDX1" s="173"/>
      <c r="LDY1" s="173"/>
      <c r="LDZ1" s="173"/>
      <c r="LEA1" s="173"/>
      <c r="LEB1" s="173"/>
      <c r="LEC1" s="173"/>
      <c r="LED1" s="173"/>
      <c r="LEE1" s="173"/>
      <c r="LEF1" s="173"/>
      <c r="LEG1" s="173"/>
      <c r="LEH1" s="173"/>
      <c r="LEI1" s="173"/>
      <c r="LEJ1" s="173"/>
      <c r="LEK1" s="173"/>
      <c r="LEL1" s="173"/>
      <c r="LEM1" s="173"/>
      <c r="LEN1" s="173"/>
      <c r="LEO1" s="173"/>
      <c r="LEP1" s="173"/>
      <c r="LEQ1" s="173"/>
      <c r="LER1" s="173"/>
      <c r="LES1" s="173"/>
      <c r="LET1" s="173"/>
      <c r="LEU1" s="173"/>
      <c r="LEV1" s="173"/>
      <c r="LEW1" s="173"/>
      <c r="LEX1" s="173"/>
      <c r="LEY1" s="173"/>
      <c r="LEZ1" s="173"/>
      <c r="LFA1" s="173"/>
      <c r="LFB1" s="173"/>
      <c r="LFC1" s="173"/>
      <c r="LFD1" s="173"/>
      <c r="LFE1" s="173"/>
      <c r="LFF1" s="173"/>
      <c r="LFG1" s="173"/>
      <c r="LFH1" s="173"/>
      <c r="LFI1" s="173"/>
      <c r="LFJ1" s="173"/>
      <c r="LFK1" s="173"/>
      <c r="LFL1" s="173"/>
      <c r="LFM1" s="173"/>
      <c r="LFN1" s="173"/>
      <c r="LFO1" s="173"/>
      <c r="LFP1" s="173"/>
      <c r="LFQ1" s="173"/>
      <c r="LFR1" s="173"/>
      <c r="LFS1" s="173"/>
      <c r="LFT1" s="173"/>
      <c r="LFU1" s="173"/>
      <c r="LFV1" s="173"/>
      <c r="LFW1" s="173"/>
      <c r="LFX1" s="173"/>
      <c r="LFY1" s="173"/>
      <c r="LFZ1" s="173"/>
      <c r="LGA1" s="173"/>
      <c r="LGB1" s="173"/>
      <c r="LGC1" s="173"/>
      <c r="LGD1" s="173"/>
      <c r="LGE1" s="173"/>
      <c r="LGF1" s="173"/>
      <c r="LGG1" s="173"/>
      <c r="LGH1" s="173"/>
      <c r="LGI1" s="173"/>
      <c r="LGJ1" s="173"/>
      <c r="LGK1" s="173"/>
      <c r="LGL1" s="173"/>
      <c r="LGM1" s="173"/>
      <c r="LGN1" s="173"/>
      <c r="LGO1" s="173"/>
      <c r="LGP1" s="173"/>
      <c r="LGQ1" s="173"/>
      <c r="LGR1" s="173"/>
      <c r="LGS1" s="173"/>
      <c r="LGT1" s="173"/>
      <c r="LGU1" s="173"/>
      <c r="LGV1" s="173"/>
      <c r="LGW1" s="173"/>
      <c r="LGX1" s="173"/>
      <c r="LGY1" s="173"/>
      <c r="LGZ1" s="173"/>
      <c r="LHA1" s="173"/>
      <c r="LHB1" s="173"/>
      <c r="LHC1" s="173"/>
      <c r="LHD1" s="173"/>
      <c r="LHE1" s="173"/>
      <c r="LHF1" s="173"/>
      <c r="LHG1" s="173"/>
      <c r="LHH1" s="173"/>
      <c r="LHI1" s="173"/>
      <c r="LHJ1" s="173"/>
      <c r="LHK1" s="173"/>
      <c r="LHL1" s="173"/>
      <c r="LHM1" s="173"/>
      <c r="LHN1" s="173"/>
      <c r="LHO1" s="173"/>
      <c r="LHP1" s="173"/>
      <c r="LHQ1" s="173"/>
      <c r="LHR1" s="173"/>
      <c r="LHS1" s="173"/>
      <c r="LHT1" s="173"/>
      <c r="LHU1" s="173"/>
      <c r="LHV1" s="173"/>
      <c r="LHW1" s="173"/>
      <c r="LHX1" s="173"/>
      <c r="LHY1" s="173"/>
      <c r="LHZ1" s="173"/>
      <c r="LIA1" s="173"/>
      <c r="LIB1" s="173"/>
      <c r="LIC1" s="173"/>
      <c r="LID1" s="173"/>
      <c r="LIE1" s="173"/>
      <c r="LIF1" s="173"/>
      <c r="LIG1" s="173"/>
      <c r="LIH1" s="173"/>
      <c r="LII1" s="173"/>
      <c r="LIJ1" s="173"/>
      <c r="LIK1" s="173"/>
      <c r="LIL1" s="173"/>
      <c r="LIM1" s="173"/>
      <c r="LIN1" s="173"/>
      <c r="LIO1" s="173"/>
      <c r="LIP1" s="173"/>
      <c r="LIQ1" s="173"/>
      <c r="LIR1" s="173"/>
      <c r="LIS1" s="173"/>
      <c r="LIT1" s="173"/>
      <c r="LIU1" s="173"/>
      <c r="LIV1" s="173"/>
      <c r="LIW1" s="173"/>
      <c r="LIX1" s="173"/>
      <c r="LIY1" s="173"/>
      <c r="LIZ1" s="173"/>
      <c r="LJA1" s="173"/>
      <c r="LJB1" s="173"/>
      <c r="LJC1" s="173"/>
      <c r="LJD1" s="173"/>
      <c r="LJE1" s="173"/>
      <c r="LJF1" s="173"/>
      <c r="LJG1" s="173"/>
      <c r="LJH1" s="173"/>
      <c r="LJI1" s="173"/>
      <c r="LJJ1" s="173"/>
      <c r="LJK1" s="173"/>
      <c r="LJL1" s="173"/>
      <c r="LJM1" s="173"/>
      <c r="LJN1" s="173"/>
      <c r="LJO1" s="173"/>
      <c r="LJP1" s="173"/>
      <c r="LJQ1" s="173"/>
      <c r="LJR1" s="173"/>
      <c r="LJS1" s="173"/>
      <c r="LJT1" s="173"/>
      <c r="LJU1" s="173"/>
      <c r="LJV1" s="173"/>
      <c r="LJW1" s="173"/>
      <c r="LJX1" s="173"/>
      <c r="LJY1" s="173"/>
      <c r="LJZ1" s="173"/>
      <c r="LKA1" s="173"/>
      <c r="LKB1" s="173"/>
      <c r="LKC1" s="173"/>
      <c r="LKD1" s="173"/>
      <c r="LKE1" s="173"/>
      <c r="LKF1" s="173"/>
      <c r="LKG1" s="173"/>
      <c r="LKH1" s="173"/>
      <c r="LKI1" s="173"/>
      <c r="LKJ1" s="173"/>
      <c r="LKK1" s="173"/>
      <c r="LKL1" s="173"/>
      <c r="LKM1" s="173"/>
      <c r="LKN1" s="173"/>
      <c r="LKO1" s="173"/>
      <c r="LKP1" s="173"/>
      <c r="LKQ1" s="173"/>
      <c r="LKR1" s="173"/>
      <c r="LKS1" s="173"/>
      <c r="LKT1" s="173"/>
      <c r="LKU1" s="173"/>
      <c r="LKV1" s="173"/>
      <c r="LKW1" s="173"/>
      <c r="LKX1" s="173"/>
      <c r="LKY1" s="173"/>
      <c r="LKZ1" s="173"/>
      <c r="LLA1" s="173"/>
      <c r="LLB1" s="173"/>
      <c r="LLC1" s="173"/>
      <c r="LLD1" s="173"/>
      <c r="LLE1" s="173"/>
      <c r="LLF1" s="173"/>
      <c r="LLG1" s="173"/>
      <c r="LLH1" s="173"/>
      <c r="LLI1" s="173"/>
      <c r="LLJ1" s="173"/>
      <c r="LLK1" s="173"/>
      <c r="LLL1" s="173"/>
      <c r="LLM1" s="173"/>
      <c r="LLN1" s="173"/>
      <c r="LLO1" s="173"/>
      <c r="LLP1" s="173"/>
      <c r="LLQ1" s="173"/>
      <c r="LLR1" s="173"/>
      <c r="LLS1" s="173"/>
      <c r="LLT1" s="173"/>
      <c r="LLU1" s="173"/>
      <c r="LLV1" s="173"/>
      <c r="LLW1" s="173"/>
      <c r="LLX1" s="173"/>
      <c r="LLY1" s="173"/>
      <c r="LLZ1" s="173"/>
      <c r="LMA1" s="173"/>
      <c r="LMB1" s="173"/>
      <c r="LMC1" s="173"/>
      <c r="LMD1" s="173"/>
      <c r="LME1" s="173"/>
      <c r="LMF1" s="173"/>
      <c r="LMG1" s="173"/>
      <c r="LMH1" s="173"/>
      <c r="LMI1" s="173"/>
      <c r="LMJ1" s="173"/>
      <c r="LMK1" s="173"/>
      <c r="LML1" s="173"/>
      <c r="LMM1" s="173"/>
      <c r="LMN1" s="173"/>
      <c r="LMO1" s="173"/>
      <c r="LMP1" s="173"/>
      <c r="LMQ1" s="173"/>
      <c r="LMR1" s="173"/>
      <c r="LMS1" s="173"/>
      <c r="LMT1" s="173"/>
      <c r="LMU1" s="173"/>
      <c r="LMV1" s="173"/>
      <c r="LMW1" s="173"/>
      <c r="LMX1" s="173"/>
      <c r="LMY1" s="173"/>
      <c r="LMZ1" s="173"/>
      <c r="LNA1" s="173"/>
      <c r="LNB1" s="173"/>
      <c r="LNC1" s="173"/>
      <c r="LND1" s="173"/>
      <c r="LNE1" s="173"/>
      <c r="LNF1" s="173"/>
      <c r="LNG1" s="173"/>
      <c r="LNH1" s="173"/>
      <c r="LNI1" s="173"/>
      <c r="LNJ1" s="173"/>
      <c r="LNK1" s="173"/>
      <c r="LNL1" s="173"/>
      <c r="LNM1" s="173"/>
      <c r="LNN1" s="173"/>
      <c r="LNO1" s="173"/>
      <c r="LNP1" s="173"/>
      <c r="LNQ1" s="173"/>
      <c r="LNR1" s="173"/>
      <c r="LNS1" s="173"/>
      <c r="LNT1" s="173"/>
      <c r="LNU1" s="173"/>
      <c r="LNV1" s="173"/>
      <c r="LNW1" s="173"/>
      <c r="LNX1" s="173"/>
      <c r="LNY1" s="173"/>
      <c r="LNZ1" s="173"/>
      <c r="LOA1" s="173"/>
      <c r="LOB1" s="173"/>
      <c r="LOC1" s="173"/>
      <c r="LOD1" s="173"/>
      <c r="LOE1" s="173"/>
      <c r="LOF1" s="173"/>
      <c r="LOG1" s="173"/>
      <c r="LOH1" s="173"/>
      <c r="LOI1" s="173"/>
      <c r="LOJ1" s="173"/>
      <c r="LOK1" s="173"/>
      <c r="LOL1" s="173"/>
      <c r="LOM1" s="173"/>
      <c r="LON1" s="173"/>
      <c r="LOO1" s="173"/>
      <c r="LOP1" s="173"/>
      <c r="LOQ1" s="173"/>
      <c r="LOR1" s="173"/>
      <c r="LOS1" s="173"/>
      <c r="LOT1" s="173"/>
      <c r="LOU1" s="173"/>
      <c r="LOV1" s="173"/>
      <c r="LOW1" s="173"/>
      <c r="LOX1" s="173"/>
      <c r="LOY1" s="173"/>
      <c r="LOZ1" s="173"/>
      <c r="LPA1" s="173"/>
      <c r="LPB1" s="173"/>
      <c r="LPC1" s="173"/>
      <c r="LPD1" s="173"/>
      <c r="LPE1" s="173"/>
      <c r="LPF1" s="173"/>
      <c r="LPG1" s="173"/>
      <c r="LPH1" s="173"/>
      <c r="LPI1" s="173"/>
      <c r="LPJ1" s="173"/>
      <c r="LPK1" s="173"/>
      <c r="LPL1" s="173"/>
      <c r="LPM1" s="173"/>
      <c r="LPN1" s="173"/>
      <c r="LPO1" s="173"/>
      <c r="LPP1" s="173"/>
      <c r="LPQ1" s="173"/>
      <c r="LPR1" s="173"/>
      <c r="LPS1" s="173"/>
      <c r="LPT1" s="173"/>
      <c r="LPU1" s="173"/>
      <c r="LPV1" s="173"/>
      <c r="LPW1" s="173"/>
      <c r="LPX1" s="173"/>
      <c r="LPY1" s="173"/>
      <c r="LPZ1" s="173"/>
      <c r="LQA1" s="173"/>
      <c r="LQB1" s="173"/>
      <c r="LQC1" s="173"/>
      <c r="LQD1" s="173"/>
      <c r="LQE1" s="173"/>
      <c r="LQF1" s="173"/>
      <c r="LQG1" s="173"/>
      <c r="LQH1" s="173"/>
      <c r="LQI1" s="173"/>
      <c r="LQJ1" s="173"/>
      <c r="LQK1" s="173"/>
      <c r="LQL1" s="173"/>
      <c r="LQM1" s="173"/>
      <c r="LQN1" s="173"/>
      <c r="LQO1" s="173"/>
      <c r="LQP1" s="173"/>
      <c r="LQQ1" s="173"/>
      <c r="LQR1" s="173"/>
      <c r="LQS1" s="173"/>
      <c r="LQT1" s="173"/>
      <c r="LQU1" s="173"/>
      <c r="LQV1" s="173"/>
      <c r="LQW1" s="173"/>
      <c r="LQX1" s="173"/>
      <c r="LQY1" s="173"/>
      <c r="LQZ1" s="173"/>
      <c r="LRA1" s="173"/>
      <c r="LRB1" s="173"/>
      <c r="LRC1" s="173"/>
      <c r="LRD1" s="173"/>
      <c r="LRE1" s="173"/>
      <c r="LRF1" s="173"/>
      <c r="LRG1" s="173"/>
      <c r="LRH1" s="173"/>
      <c r="LRI1" s="173"/>
      <c r="LRJ1" s="173"/>
      <c r="LRK1" s="173"/>
      <c r="LRL1" s="173"/>
      <c r="LRM1" s="173"/>
      <c r="LRN1" s="173"/>
      <c r="LRO1" s="173"/>
      <c r="LRP1" s="173"/>
      <c r="LRQ1" s="173"/>
      <c r="LRR1" s="173"/>
      <c r="LRS1" s="173"/>
      <c r="LRT1" s="173"/>
      <c r="LRU1" s="173"/>
      <c r="LRV1" s="173"/>
      <c r="LRW1" s="173"/>
      <c r="LRX1" s="173"/>
      <c r="LRY1" s="173"/>
      <c r="LRZ1" s="173"/>
      <c r="LSA1" s="173"/>
      <c r="LSB1" s="173"/>
      <c r="LSC1" s="173"/>
      <c r="LSD1" s="173"/>
      <c r="LSE1" s="173"/>
      <c r="LSF1" s="173"/>
      <c r="LSG1" s="173"/>
      <c r="LSH1" s="173"/>
      <c r="LSI1" s="173"/>
      <c r="LSJ1" s="173"/>
      <c r="LSK1" s="173"/>
      <c r="LSL1" s="173"/>
      <c r="LSM1" s="173"/>
      <c r="LSN1" s="173"/>
      <c r="LSO1" s="173"/>
      <c r="LSP1" s="173"/>
      <c r="LSQ1" s="173"/>
      <c r="LSR1" s="173"/>
      <c r="LSS1" s="173"/>
      <c r="LST1" s="173"/>
      <c r="LSU1" s="173"/>
      <c r="LSV1" s="173"/>
      <c r="LSW1" s="173"/>
      <c r="LSX1" s="173"/>
      <c r="LSY1" s="173"/>
      <c r="LSZ1" s="173"/>
      <c r="LTA1" s="173"/>
      <c r="LTB1" s="173"/>
      <c r="LTC1" s="173"/>
      <c r="LTD1" s="173"/>
      <c r="LTE1" s="173"/>
      <c r="LTF1" s="173"/>
      <c r="LTG1" s="173"/>
      <c r="LTH1" s="173"/>
      <c r="LTI1" s="173"/>
      <c r="LTJ1" s="173"/>
      <c r="LTK1" s="173"/>
      <c r="LTL1" s="173"/>
      <c r="LTM1" s="173"/>
      <c r="LTN1" s="173"/>
      <c r="LTO1" s="173"/>
      <c r="LTP1" s="173"/>
      <c r="LTQ1" s="173"/>
      <c r="LTR1" s="173"/>
      <c r="LTS1" s="173"/>
      <c r="LTT1" s="173"/>
      <c r="LTU1" s="173"/>
      <c r="LTV1" s="173"/>
      <c r="LTW1" s="173"/>
      <c r="LTX1" s="173"/>
      <c r="LTY1" s="173"/>
      <c r="LTZ1" s="173"/>
      <c r="LUA1" s="173"/>
      <c r="LUB1" s="173"/>
      <c r="LUC1" s="173"/>
      <c r="LUD1" s="173"/>
      <c r="LUE1" s="173"/>
      <c r="LUF1" s="173"/>
      <c r="LUG1" s="173"/>
      <c r="LUH1" s="173"/>
      <c r="LUI1" s="173"/>
      <c r="LUJ1" s="173"/>
      <c r="LUK1" s="173"/>
      <c r="LUL1" s="173"/>
      <c r="LUM1" s="173"/>
      <c r="LUN1" s="173"/>
      <c r="LUO1" s="173"/>
      <c r="LUP1" s="173"/>
      <c r="LUQ1" s="173"/>
      <c r="LUR1" s="173"/>
      <c r="LUS1" s="173"/>
      <c r="LUT1" s="173"/>
      <c r="LUU1" s="173"/>
      <c r="LUV1" s="173"/>
      <c r="LUW1" s="173"/>
      <c r="LUX1" s="173"/>
      <c r="LUY1" s="173"/>
      <c r="LUZ1" s="173"/>
      <c r="LVA1" s="173"/>
      <c r="LVB1" s="173"/>
      <c r="LVC1" s="173"/>
      <c r="LVD1" s="173"/>
      <c r="LVE1" s="173"/>
      <c r="LVF1" s="173"/>
      <c r="LVG1" s="173"/>
      <c r="LVH1" s="173"/>
      <c r="LVI1" s="173"/>
      <c r="LVJ1" s="173"/>
      <c r="LVK1" s="173"/>
      <c r="LVL1" s="173"/>
      <c r="LVM1" s="173"/>
      <c r="LVN1" s="173"/>
      <c r="LVO1" s="173"/>
      <c r="LVP1" s="173"/>
      <c r="LVQ1" s="173"/>
      <c r="LVR1" s="173"/>
      <c r="LVS1" s="173"/>
      <c r="LVT1" s="173"/>
      <c r="LVU1" s="173"/>
      <c r="LVV1" s="173"/>
      <c r="LVW1" s="173"/>
      <c r="LVX1" s="173"/>
      <c r="LVY1" s="173"/>
      <c r="LVZ1" s="173"/>
      <c r="LWA1" s="173"/>
      <c r="LWB1" s="173"/>
      <c r="LWC1" s="173"/>
      <c r="LWD1" s="173"/>
      <c r="LWE1" s="173"/>
      <c r="LWF1" s="173"/>
      <c r="LWG1" s="173"/>
      <c r="LWH1" s="173"/>
      <c r="LWI1" s="173"/>
      <c r="LWJ1" s="173"/>
      <c r="LWK1" s="173"/>
      <c r="LWL1" s="173"/>
      <c r="LWM1" s="173"/>
      <c r="LWN1" s="173"/>
      <c r="LWO1" s="173"/>
      <c r="LWP1" s="173"/>
      <c r="LWQ1" s="173"/>
      <c r="LWR1" s="173"/>
      <c r="LWS1" s="173"/>
      <c r="LWT1" s="173"/>
      <c r="LWU1" s="173"/>
      <c r="LWV1" s="173"/>
      <c r="LWW1" s="173"/>
      <c r="LWX1" s="173"/>
      <c r="LWY1" s="173"/>
      <c r="LWZ1" s="173"/>
      <c r="LXA1" s="173"/>
      <c r="LXB1" s="173"/>
      <c r="LXC1" s="173"/>
      <c r="LXD1" s="173"/>
      <c r="LXE1" s="173"/>
      <c r="LXF1" s="173"/>
      <c r="LXG1" s="173"/>
      <c r="LXH1" s="173"/>
      <c r="LXI1" s="173"/>
      <c r="LXJ1" s="173"/>
      <c r="LXK1" s="173"/>
      <c r="LXL1" s="173"/>
      <c r="LXM1" s="173"/>
      <c r="LXN1" s="173"/>
      <c r="LXO1" s="173"/>
      <c r="LXP1" s="173"/>
      <c r="LXQ1" s="173"/>
      <c r="LXR1" s="173"/>
      <c r="LXS1" s="173"/>
      <c r="LXT1" s="173"/>
      <c r="LXU1" s="173"/>
      <c r="LXV1" s="173"/>
      <c r="LXW1" s="173"/>
      <c r="LXX1" s="173"/>
      <c r="LXY1" s="173"/>
      <c r="LXZ1" s="173"/>
      <c r="LYA1" s="173"/>
      <c r="LYB1" s="173"/>
      <c r="LYC1" s="173"/>
      <c r="LYD1" s="173"/>
      <c r="LYE1" s="173"/>
      <c r="LYF1" s="173"/>
      <c r="LYG1" s="173"/>
      <c r="LYH1" s="173"/>
      <c r="LYI1" s="173"/>
      <c r="LYJ1" s="173"/>
      <c r="LYK1" s="173"/>
      <c r="LYL1" s="173"/>
      <c r="LYM1" s="173"/>
      <c r="LYN1" s="173"/>
      <c r="LYO1" s="173"/>
      <c r="LYP1" s="173"/>
      <c r="LYQ1" s="173"/>
      <c r="LYR1" s="173"/>
      <c r="LYS1" s="173"/>
      <c r="LYT1" s="173"/>
      <c r="LYU1" s="173"/>
      <c r="LYV1" s="173"/>
      <c r="LYW1" s="173"/>
      <c r="LYX1" s="173"/>
      <c r="LYY1" s="173"/>
      <c r="LYZ1" s="173"/>
      <c r="LZA1" s="173"/>
      <c r="LZB1" s="173"/>
      <c r="LZC1" s="173"/>
      <c r="LZD1" s="173"/>
      <c r="LZE1" s="173"/>
      <c r="LZF1" s="173"/>
      <c r="LZG1" s="173"/>
      <c r="LZH1" s="173"/>
      <c r="LZI1" s="173"/>
      <c r="LZJ1" s="173"/>
      <c r="LZK1" s="173"/>
      <c r="LZL1" s="173"/>
      <c r="LZM1" s="173"/>
      <c r="LZN1" s="173"/>
      <c r="LZO1" s="173"/>
      <c r="LZP1" s="173"/>
      <c r="LZQ1" s="173"/>
      <c r="LZR1" s="173"/>
      <c r="LZS1" s="173"/>
      <c r="LZT1" s="173"/>
      <c r="LZU1" s="173"/>
      <c r="LZV1" s="173"/>
      <c r="LZW1" s="173"/>
      <c r="LZX1" s="173"/>
      <c r="LZY1" s="173"/>
      <c r="LZZ1" s="173"/>
      <c r="MAA1" s="173"/>
      <c r="MAB1" s="173"/>
      <c r="MAC1" s="173"/>
      <c r="MAD1" s="173"/>
      <c r="MAE1" s="173"/>
      <c r="MAF1" s="173"/>
      <c r="MAG1" s="173"/>
      <c r="MAH1" s="173"/>
      <c r="MAI1" s="173"/>
      <c r="MAJ1" s="173"/>
      <c r="MAK1" s="173"/>
      <c r="MAL1" s="173"/>
      <c r="MAM1" s="173"/>
      <c r="MAN1" s="173"/>
      <c r="MAO1" s="173"/>
      <c r="MAP1" s="173"/>
      <c r="MAQ1" s="173"/>
      <c r="MAR1" s="173"/>
      <c r="MAS1" s="173"/>
      <c r="MAT1" s="173"/>
      <c r="MAU1" s="173"/>
      <c r="MAV1" s="173"/>
      <c r="MAW1" s="173"/>
      <c r="MAX1" s="173"/>
      <c r="MAY1" s="173"/>
      <c r="MAZ1" s="173"/>
      <c r="MBA1" s="173"/>
      <c r="MBB1" s="173"/>
      <c r="MBC1" s="173"/>
      <c r="MBD1" s="173"/>
      <c r="MBE1" s="173"/>
      <c r="MBF1" s="173"/>
      <c r="MBG1" s="173"/>
      <c r="MBH1" s="173"/>
      <c r="MBI1" s="173"/>
      <c r="MBJ1" s="173"/>
      <c r="MBK1" s="173"/>
      <c r="MBL1" s="173"/>
      <c r="MBM1" s="173"/>
      <c r="MBN1" s="173"/>
      <c r="MBO1" s="173"/>
      <c r="MBP1" s="173"/>
      <c r="MBQ1" s="173"/>
      <c r="MBR1" s="173"/>
      <c r="MBS1" s="173"/>
      <c r="MBT1" s="173"/>
      <c r="MBU1" s="173"/>
      <c r="MBV1" s="173"/>
      <c r="MBW1" s="173"/>
      <c r="MBX1" s="173"/>
      <c r="MBY1" s="173"/>
      <c r="MBZ1" s="173"/>
      <c r="MCA1" s="173"/>
      <c r="MCB1" s="173"/>
      <c r="MCC1" s="173"/>
      <c r="MCD1" s="173"/>
      <c r="MCE1" s="173"/>
      <c r="MCF1" s="173"/>
      <c r="MCG1" s="173"/>
      <c r="MCH1" s="173"/>
      <c r="MCI1" s="173"/>
      <c r="MCJ1" s="173"/>
      <c r="MCK1" s="173"/>
      <c r="MCL1" s="173"/>
      <c r="MCM1" s="173"/>
      <c r="MCN1" s="173"/>
      <c r="MCO1" s="173"/>
      <c r="MCP1" s="173"/>
      <c r="MCQ1" s="173"/>
      <c r="MCR1" s="173"/>
      <c r="MCS1" s="173"/>
      <c r="MCT1" s="173"/>
      <c r="MCU1" s="173"/>
      <c r="MCV1" s="173"/>
      <c r="MCW1" s="173"/>
      <c r="MCX1" s="173"/>
      <c r="MCY1" s="173"/>
      <c r="MCZ1" s="173"/>
      <c r="MDA1" s="173"/>
      <c r="MDB1" s="173"/>
      <c r="MDC1" s="173"/>
      <c r="MDD1" s="173"/>
      <c r="MDE1" s="173"/>
      <c r="MDF1" s="173"/>
      <c r="MDG1" s="173"/>
      <c r="MDH1" s="173"/>
      <c r="MDI1" s="173"/>
      <c r="MDJ1" s="173"/>
      <c r="MDK1" s="173"/>
      <c r="MDL1" s="173"/>
      <c r="MDM1" s="173"/>
      <c r="MDN1" s="173"/>
      <c r="MDO1" s="173"/>
      <c r="MDP1" s="173"/>
      <c r="MDQ1" s="173"/>
      <c r="MDR1" s="173"/>
      <c r="MDS1" s="173"/>
      <c r="MDT1" s="173"/>
      <c r="MDU1" s="173"/>
      <c r="MDV1" s="173"/>
      <c r="MDW1" s="173"/>
      <c r="MDX1" s="173"/>
      <c r="MDY1" s="173"/>
      <c r="MDZ1" s="173"/>
      <c r="MEA1" s="173"/>
      <c r="MEB1" s="173"/>
      <c r="MEC1" s="173"/>
      <c r="MED1" s="173"/>
      <c r="MEE1" s="173"/>
      <c r="MEF1" s="173"/>
      <c r="MEG1" s="173"/>
      <c r="MEH1" s="173"/>
      <c r="MEI1" s="173"/>
      <c r="MEJ1" s="173"/>
      <c r="MEK1" s="173"/>
      <c r="MEL1" s="173"/>
      <c r="MEM1" s="173"/>
      <c r="MEN1" s="173"/>
      <c r="MEO1" s="173"/>
      <c r="MEP1" s="173"/>
      <c r="MEQ1" s="173"/>
      <c r="MER1" s="173"/>
      <c r="MES1" s="173"/>
      <c r="MET1" s="173"/>
      <c r="MEU1" s="173"/>
      <c r="MEV1" s="173"/>
      <c r="MEW1" s="173"/>
      <c r="MEX1" s="173"/>
      <c r="MEY1" s="173"/>
      <c r="MEZ1" s="173"/>
      <c r="MFA1" s="173"/>
      <c r="MFB1" s="173"/>
      <c r="MFC1" s="173"/>
      <c r="MFD1" s="173"/>
      <c r="MFE1" s="173"/>
      <c r="MFF1" s="173"/>
      <c r="MFG1" s="173"/>
      <c r="MFH1" s="173"/>
      <c r="MFI1" s="173"/>
      <c r="MFJ1" s="173"/>
      <c r="MFK1" s="173"/>
      <c r="MFL1" s="173"/>
      <c r="MFM1" s="173"/>
      <c r="MFN1" s="173"/>
      <c r="MFO1" s="173"/>
      <c r="MFP1" s="173"/>
      <c r="MFQ1" s="173"/>
      <c r="MFR1" s="173"/>
      <c r="MFS1" s="173"/>
      <c r="MFT1" s="173"/>
      <c r="MFU1" s="173"/>
      <c r="MFV1" s="173"/>
      <c r="MFW1" s="173"/>
      <c r="MFX1" s="173"/>
      <c r="MFY1" s="173"/>
      <c r="MFZ1" s="173"/>
      <c r="MGA1" s="173"/>
      <c r="MGB1" s="173"/>
      <c r="MGC1" s="173"/>
      <c r="MGD1" s="173"/>
      <c r="MGE1" s="173"/>
      <c r="MGF1" s="173"/>
      <c r="MGG1" s="173"/>
      <c r="MGH1" s="173"/>
      <c r="MGI1" s="173"/>
      <c r="MGJ1" s="173"/>
      <c r="MGK1" s="173"/>
      <c r="MGL1" s="173"/>
      <c r="MGM1" s="173"/>
      <c r="MGN1" s="173"/>
      <c r="MGO1" s="173"/>
      <c r="MGP1" s="173"/>
      <c r="MGQ1" s="173"/>
      <c r="MGR1" s="173"/>
      <c r="MGS1" s="173"/>
      <c r="MGT1" s="173"/>
      <c r="MGU1" s="173"/>
      <c r="MGV1" s="173"/>
      <c r="MGW1" s="173"/>
      <c r="MGX1" s="173"/>
      <c r="MGY1" s="173"/>
      <c r="MGZ1" s="173"/>
      <c r="MHA1" s="173"/>
      <c r="MHB1" s="173"/>
      <c r="MHC1" s="173"/>
      <c r="MHD1" s="173"/>
      <c r="MHE1" s="173"/>
      <c r="MHF1" s="173"/>
      <c r="MHG1" s="173"/>
      <c r="MHH1" s="173"/>
      <c r="MHI1" s="173"/>
      <c r="MHJ1" s="173"/>
      <c r="MHK1" s="173"/>
      <c r="MHL1" s="173"/>
      <c r="MHM1" s="173"/>
      <c r="MHN1" s="173"/>
      <c r="MHO1" s="173"/>
      <c r="MHP1" s="173"/>
      <c r="MHQ1" s="173"/>
      <c r="MHR1" s="173"/>
      <c r="MHS1" s="173"/>
      <c r="MHT1" s="173"/>
      <c r="MHU1" s="173"/>
      <c r="MHV1" s="173"/>
      <c r="MHW1" s="173"/>
      <c r="MHX1" s="173"/>
      <c r="MHY1" s="173"/>
      <c r="MHZ1" s="173"/>
      <c r="MIA1" s="173"/>
      <c r="MIB1" s="173"/>
      <c r="MIC1" s="173"/>
      <c r="MID1" s="173"/>
      <c r="MIE1" s="173"/>
      <c r="MIF1" s="173"/>
      <c r="MIG1" s="173"/>
      <c r="MIH1" s="173"/>
      <c r="MII1" s="173"/>
      <c r="MIJ1" s="173"/>
      <c r="MIK1" s="173"/>
      <c r="MIL1" s="173"/>
      <c r="MIM1" s="173"/>
      <c r="MIN1" s="173"/>
      <c r="MIO1" s="173"/>
      <c r="MIP1" s="173"/>
      <c r="MIQ1" s="173"/>
      <c r="MIR1" s="173"/>
      <c r="MIS1" s="173"/>
      <c r="MIT1" s="173"/>
      <c r="MIU1" s="173"/>
      <c r="MIV1" s="173"/>
      <c r="MIW1" s="173"/>
      <c r="MIX1" s="173"/>
      <c r="MIY1" s="173"/>
      <c r="MIZ1" s="173"/>
      <c r="MJA1" s="173"/>
      <c r="MJB1" s="173"/>
      <c r="MJC1" s="173"/>
      <c r="MJD1" s="173"/>
      <c r="MJE1" s="173"/>
      <c r="MJF1" s="173"/>
      <c r="MJG1" s="173"/>
      <c r="MJH1" s="173"/>
      <c r="MJI1" s="173"/>
      <c r="MJJ1" s="173"/>
      <c r="MJK1" s="173"/>
      <c r="MJL1" s="173"/>
      <c r="MJM1" s="173"/>
      <c r="MJN1" s="173"/>
      <c r="MJO1" s="173"/>
      <c r="MJP1" s="173"/>
      <c r="MJQ1" s="173"/>
      <c r="MJR1" s="173"/>
      <c r="MJS1" s="173"/>
      <c r="MJT1" s="173"/>
      <c r="MJU1" s="173"/>
      <c r="MJV1" s="173"/>
      <c r="MJW1" s="173"/>
      <c r="MJX1" s="173"/>
      <c r="MJY1" s="173"/>
      <c r="MJZ1" s="173"/>
      <c r="MKA1" s="173"/>
      <c r="MKB1" s="173"/>
      <c r="MKC1" s="173"/>
      <c r="MKD1" s="173"/>
      <c r="MKE1" s="173"/>
      <c r="MKF1" s="173"/>
      <c r="MKG1" s="173"/>
      <c r="MKH1" s="173"/>
      <c r="MKI1" s="173"/>
      <c r="MKJ1" s="173"/>
      <c r="MKK1" s="173"/>
      <c r="MKL1" s="173"/>
      <c r="MKM1" s="173"/>
      <c r="MKN1" s="173"/>
      <c r="MKO1" s="173"/>
      <c r="MKP1" s="173"/>
      <c r="MKQ1" s="173"/>
      <c r="MKR1" s="173"/>
      <c r="MKS1" s="173"/>
      <c r="MKT1" s="173"/>
      <c r="MKU1" s="173"/>
      <c r="MKV1" s="173"/>
      <c r="MKW1" s="173"/>
      <c r="MKX1" s="173"/>
      <c r="MKY1" s="173"/>
      <c r="MKZ1" s="173"/>
      <c r="MLA1" s="173"/>
      <c r="MLB1" s="173"/>
      <c r="MLC1" s="173"/>
      <c r="MLD1" s="173"/>
      <c r="MLE1" s="173"/>
      <c r="MLF1" s="173"/>
      <c r="MLG1" s="173"/>
      <c r="MLH1" s="173"/>
      <c r="MLI1" s="173"/>
      <c r="MLJ1" s="173"/>
      <c r="MLK1" s="173"/>
      <c r="MLL1" s="173"/>
      <c r="MLM1" s="173"/>
      <c r="MLN1" s="173"/>
      <c r="MLO1" s="173"/>
      <c r="MLP1" s="173"/>
      <c r="MLQ1" s="173"/>
      <c r="MLR1" s="173"/>
      <c r="MLS1" s="173"/>
      <c r="MLT1" s="173"/>
      <c r="MLU1" s="173"/>
      <c r="MLV1" s="173"/>
      <c r="MLW1" s="173"/>
      <c r="MLX1" s="173"/>
      <c r="MLY1" s="173"/>
      <c r="MLZ1" s="173"/>
      <c r="MMA1" s="173"/>
      <c r="MMB1" s="173"/>
      <c r="MMC1" s="173"/>
      <c r="MMD1" s="173"/>
      <c r="MME1" s="173"/>
      <c r="MMF1" s="173"/>
      <c r="MMG1" s="173"/>
      <c r="MMH1" s="173"/>
      <c r="MMI1" s="173"/>
      <c r="MMJ1" s="173"/>
      <c r="MMK1" s="173"/>
      <c r="MML1" s="173"/>
      <c r="MMM1" s="173"/>
      <c r="MMN1" s="173"/>
      <c r="MMO1" s="173"/>
      <c r="MMP1" s="173"/>
      <c r="MMQ1" s="173"/>
      <c r="MMR1" s="173"/>
      <c r="MMS1" s="173"/>
      <c r="MMT1" s="173"/>
      <c r="MMU1" s="173"/>
      <c r="MMV1" s="173"/>
      <c r="MMW1" s="173"/>
      <c r="MMX1" s="173"/>
      <c r="MMY1" s="173"/>
      <c r="MMZ1" s="173"/>
      <c r="MNA1" s="173"/>
      <c r="MNB1" s="173"/>
      <c r="MNC1" s="173"/>
      <c r="MND1" s="173"/>
      <c r="MNE1" s="173"/>
      <c r="MNF1" s="173"/>
      <c r="MNG1" s="173"/>
      <c r="MNH1" s="173"/>
      <c r="MNI1" s="173"/>
      <c r="MNJ1" s="173"/>
      <c r="MNK1" s="173"/>
      <c r="MNL1" s="173"/>
      <c r="MNM1" s="173"/>
      <c r="MNN1" s="173"/>
      <c r="MNO1" s="173"/>
      <c r="MNP1" s="173"/>
      <c r="MNQ1" s="173"/>
      <c r="MNR1" s="173"/>
      <c r="MNS1" s="173"/>
      <c r="MNT1" s="173"/>
      <c r="MNU1" s="173"/>
      <c r="MNV1" s="173"/>
      <c r="MNW1" s="173"/>
      <c r="MNX1" s="173"/>
      <c r="MNY1" s="173"/>
      <c r="MNZ1" s="173"/>
      <c r="MOA1" s="173"/>
      <c r="MOB1" s="173"/>
      <c r="MOC1" s="173"/>
      <c r="MOD1" s="173"/>
      <c r="MOE1" s="173"/>
      <c r="MOF1" s="173"/>
      <c r="MOG1" s="173"/>
      <c r="MOH1" s="173"/>
      <c r="MOI1" s="173"/>
      <c r="MOJ1" s="173"/>
      <c r="MOK1" s="173"/>
      <c r="MOL1" s="173"/>
      <c r="MOM1" s="173"/>
      <c r="MON1" s="173"/>
      <c r="MOO1" s="173"/>
      <c r="MOP1" s="173"/>
      <c r="MOQ1" s="173"/>
      <c r="MOR1" s="173"/>
      <c r="MOS1" s="173"/>
      <c r="MOT1" s="173"/>
      <c r="MOU1" s="173"/>
      <c r="MOV1" s="173"/>
      <c r="MOW1" s="173"/>
      <c r="MOX1" s="173"/>
      <c r="MOY1" s="173"/>
      <c r="MOZ1" s="173"/>
      <c r="MPA1" s="173"/>
      <c r="MPB1" s="173"/>
      <c r="MPC1" s="173"/>
      <c r="MPD1" s="173"/>
      <c r="MPE1" s="173"/>
      <c r="MPF1" s="173"/>
      <c r="MPG1" s="173"/>
      <c r="MPH1" s="173"/>
      <c r="MPI1" s="173"/>
      <c r="MPJ1" s="173"/>
      <c r="MPK1" s="173"/>
      <c r="MPL1" s="173"/>
      <c r="MPM1" s="173"/>
      <c r="MPN1" s="173"/>
      <c r="MPO1" s="173"/>
      <c r="MPP1" s="173"/>
      <c r="MPQ1" s="173"/>
      <c r="MPR1" s="173"/>
      <c r="MPS1" s="173"/>
      <c r="MPT1" s="173"/>
      <c r="MPU1" s="173"/>
      <c r="MPV1" s="173"/>
      <c r="MPW1" s="173"/>
      <c r="MPX1" s="173"/>
      <c r="MPY1" s="173"/>
      <c r="MPZ1" s="173"/>
      <c r="MQA1" s="173"/>
      <c r="MQB1" s="173"/>
      <c r="MQC1" s="173"/>
      <c r="MQD1" s="173"/>
      <c r="MQE1" s="173"/>
      <c r="MQF1" s="173"/>
      <c r="MQG1" s="173"/>
      <c r="MQH1" s="173"/>
      <c r="MQI1" s="173"/>
      <c r="MQJ1" s="173"/>
      <c r="MQK1" s="173"/>
      <c r="MQL1" s="173"/>
      <c r="MQM1" s="173"/>
      <c r="MQN1" s="173"/>
      <c r="MQO1" s="173"/>
      <c r="MQP1" s="173"/>
      <c r="MQQ1" s="173"/>
      <c r="MQR1" s="173"/>
      <c r="MQS1" s="173"/>
      <c r="MQT1" s="173"/>
      <c r="MQU1" s="173"/>
      <c r="MQV1" s="173"/>
      <c r="MQW1" s="173"/>
      <c r="MQX1" s="173"/>
      <c r="MQY1" s="173"/>
      <c r="MQZ1" s="173"/>
      <c r="MRA1" s="173"/>
      <c r="MRB1" s="173"/>
      <c r="MRC1" s="173"/>
      <c r="MRD1" s="173"/>
      <c r="MRE1" s="173"/>
      <c r="MRF1" s="173"/>
      <c r="MRG1" s="173"/>
      <c r="MRH1" s="173"/>
      <c r="MRI1" s="173"/>
      <c r="MRJ1" s="173"/>
      <c r="MRK1" s="173"/>
      <c r="MRL1" s="173"/>
      <c r="MRM1" s="173"/>
      <c r="MRN1" s="173"/>
      <c r="MRO1" s="173"/>
      <c r="MRP1" s="173"/>
      <c r="MRQ1" s="173"/>
      <c r="MRR1" s="173"/>
      <c r="MRS1" s="173"/>
      <c r="MRT1" s="173"/>
      <c r="MRU1" s="173"/>
      <c r="MRV1" s="173"/>
      <c r="MRW1" s="173"/>
      <c r="MRX1" s="173"/>
      <c r="MRY1" s="173"/>
      <c r="MRZ1" s="173"/>
      <c r="MSA1" s="173"/>
      <c r="MSB1" s="173"/>
      <c r="MSC1" s="173"/>
      <c r="MSD1" s="173"/>
      <c r="MSE1" s="173"/>
      <c r="MSF1" s="173"/>
      <c r="MSG1" s="173"/>
      <c r="MSH1" s="173"/>
      <c r="MSI1" s="173"/>
      <c r="MSJ1" s="173"/>
      <c r="MSK1" s="173"/>
      <c r="MSL1" s="173"/>
      <c r="MSM1" s="173"/>
      <c r="MSN1" s="173"/>
      <c r="MSO1" s="173"/>
      <c r="MSP1" s="173"/>
      <c r="MSQ1" s="173"/>
      <c r="MSR1" s="173"/>
      <c r="MSS1" s="173"/>
      <c r="MST1" s="173"/>
      <c r="MSU1" s="173"/>
      <c r="MSV1" s="173"/>
      <c r="MSW1" s="173"/>
      <c r="MSX1" s="173"/>
      <c r="MSY1" s="173"/>
      <c r="MSZ1" s="173"/>
      <c r="MTA1" s="173"/>
      <c r="MTB1" s="173"/>
      <c r="MTC1" s="173"/>
      <c r="MTD1" s="173"/>
      <c r="MTE1" s="173"/>
      <c r="MTF1" s="173"/>
      <c r="MTG1" s="173"/>
      <c r="MTH1" s="173"/>
      <c r="MTI1" s="173"/>
      <c r="MTJ1" s="173"/>
      <c r="MTK1" s="173"/>
      <c r="MTL1" s="173"/>
      <c r="MTM1" s="173"/>
      <c r="MTN1" s="173"/>
      <c r="MTO1" s="173"/>
      <c r="MTP1" s="173"/>
      <c r="MTQ1" s="173"/>
      <c r="MTR1" s="173"/>
      <c r="MTS1" s="173"/>
      <c r="MTT1" s="173"/>
      <c r="MTU1" s="173"/>
      <c r="MTV1" s="173"/>
      <c r="MTW1" s="173"/>
      <c r="MTX1" s="173"/>
      <c r="MTY1" s="173"/>
      <c r="MTZ1" s="173"/>
      <c r="MUA1" s="173"/>
      <c r="MUB1" s="173"/>
      <c r="MUC1" s="173"/>
      <c r="MUD1" s="173"/>
      <c r="MUE1" s="173"/>
      <c r="MUF1" s="173"/>
      <c r="MUG1" s="173"/>
      <c r="MUH1" s="173"/>
      <c r="MUI1" s="173"/>
      <c r="MUJ1" s="173"/>
      <c r="MUK1" s="173"/>
      <c r="MUL1" s="173"/>
      <c r="MUM1" s="173"/>
      <c r="MUN1" s="173"/>
      <c r="MUO1" s="173"/>
      <c r="MUP1" s="173"/>
      <c r="MUQ1" s="173"/>
      <c r="MUR1" s="173"/>
      <c r="MUS1" s="173"/>
      <c r="MUT1" s="173"/>
      <c r="MUU1" s="173"/>
      <c r="MUV1" s="173"/>
      <c r="MUW1" s="173"/>
      <c r="MUX1" s="173"/>
      <c r="MUY1" s="173"/>
      <c r="MUZ1" s="173"/>
      <c r="MVA1" s="173"/>
      <c r="MVB1" s="173"/>
      <c r="MVC1" s="173"/>
      <c r="MVD1" s="173"/>
      <c r="MVE1" s="173"/>
      <c r="MVF1" s="173"/>
      <c r="MVG1" s="173"/>
      <c r="MVH1" s="173"/>
      <c r="MVI1" s="173"/>
      <c r="MVJ1" s="173"/>
      <c r="MVK1" s="173"/>
      <c r="MVL1" s="173"/>
      <c r="MVM1" s="173"/>
      <c r="MVN1" s="173"/>
      <c r="MVO1" s="173"/>
      <c r="MVP1" s="173"/>
      <c r="MVQ1" s="173"/>
      <c r="MVR1" s="173"/>
      <c r="MVS1" s="173"/>
      <c r="MVT1" s="173"/>
      <c r="MVU1" s="173"/>
      <c r="MVV1" s="173"/>
      <c r="MVW1" s="173"/>
      <c r="MVX1" s="173"/>
      <c r="MVY1" s="173"/>
      <c r="MVZ1" s="173"/>
      <c r="MWA1" s="173"/>
      <c r="MWB1" s="173"/>
      <c r="MWC1" s="173"/>
      <c r="MWD1" s="173"/>
      <c r="MWE1" s="173"/>
      <c r="MWF1" s="173"/>
      <c r="MWG1" s="173"/>
      <c r="MWH1" s="173"/>
      <c r="MWI1" s="173"/>
      <c r="MWJ1" s="173"/>
      <c r="MWK1" s="173"/>
      <c r="MWL1" s="173"/>
      <c r="MWM1" s="173"/>
      <c r="MWN1" s="173"/>
      <c r="MWO1" s="173"/>
      <c r="MWP1" s="173"/>
      <c r="MWQ1" s="173"/>
      <c r="MWR1" s="173"/>
      <c r="MWS1" s="173"/>
      <c r="MWT1" s="173"/>
      <c r="MWU1" s="173"/>
      <c r="MWV1" s="173"/>
      <c r="MWW1" s="173"/>
      <c r="MWX1" s="173"/>
      <c r="MWY1" s="173"/>
      <c r="MWZ1" s="173"/>
      <c r="MXA1" s="173"/>
      <c r="MXB1" s="173"/>
      <c r="MXC1" s="173"/>
      <c r="MXD1" s="173"/>
      <c r="MXE1" s="173"/>
      <c r="MXF1" s="173"/>
      <c r="MXG1" s="173"/>
      <c r="MXH1" s="173"/>
      <c r="MXI1" s="173"/>
      <c r="MXJ1" s="173"/>
      <c r="MXK1" s="173"/>
      <c r="MXL1" s="173"/>
      <c r="MXM1" s="173"/>
      <c r="MXN1" s="173"/>
      <c r="MXO1" s="173"/>
      <c r="MXP1" s="173"/>
      <c r="MXQ1" s="173"/>
      <c r="MXR1" s="173"/>
      <c r="MXS1" s="173"/>
      <c r="MXT1" s="173"/>
      <c r="MXU1" s="173"/>
      <c r="MXV1" s="173"/>
      <c r="MXW1" s="173"/>
      <c r="MXX1" s="173"/>
      <c r="MXY1" s="173"/>
      <c r="MXZ1" s="173"/>
      <c r="MYA1" s="173"/>
      <c r="MYB1" s="173"/>
      <c r="MYC1" s="173"/>
      <c r="MYD1" s="173"/>
      <c r="MYE1" s="173"/>
      <c r="MYF1" s="173"/>
      <c r="MYG1" s="173"/>
      <c r="MYH1" s="173"/>
      <c r="MYI1" s="173"/>
      <c r="MYJ1" s="173"/>
      <c r="MYK1" s="173"/>
      <c r="MYL1" s="173"/>
      <c r="MYM1" s="173"/>
      <c r="MYN1" s="173"/>
      <c r="MYO1" s="173"/>
      <c r="MYP1" s="173"/>
      <c r="MYQ1" s="173"/>
      <c r="MYR1" s="173"/>
      <c r="MYS1" s="173"/>
      <c r="MYT1" s="173"/>
      <c r="MYU1" s="173"/>
      <c r="MYV1" s="173"/>
      <c r="MYW1" s="173"/>
      <c r="MYX1" s="173"/>
      <c r="MYY1" s="173"/>
      <c r="MYZ1" s="173"/>
      <c r="MZA1" s="173"/>
      <c r="MZB1" s="173"/>
      <c r="MZC1" s="173"/>
      <c r="MZD1" s="173"/>
      <c r="MZE1" s="173"/>
      <c r="MZF1" s="173"/>
      <c r="MZG1" s="173"/>
      <c r="MZH1" s="173"/>
      <c r="MZI1" s="173"/>
      <c r="MZJ1" s="173"/>
      <c r="MZK1" s="173"/>
      <c r="MZL1" s="173"/>
      <c r="MZM1" s="173"/>
      <c r="MZN1" s="173"/>
      <c r="MZO1" s="173"/>
      <c r="MZP1" s="173"/>
      <c r="MZQ1" s="173"/>
      <c r="MZR1" s="173"/>
      <c r="MZS1" s="173"/>
      <c r="MZT1" s="173"/>
      <c r="MZU1" s="173"/>
      <c r="MZV1" s="173"/>
      <c r="MZW1" s="173"/>
      <c r="MZX1" s="173"/>
      <c r="MZY1" s="173"/>
      <c r="MZZ1" s="173"/>
      <c r="NAA1" s="173"/>
      <c r="NAB1" s="173"/>
      <c r="NAC1" s="173"/>
      <c r="NAD1" s="173"/>
      <c r="NAE1" s="173"/>
      <c r="NAF1" s="173"/>
      <c r="NAG1" s="173"/>
      <c r="NAH1" s="173"/>
      <c r="NAI1" s="173"/>
      <c r="NAJ1" s="173"/>
      <c r="NAK1" s="173"/>
      <c r="NAL1" s="173"/>
      <c r="NAM1" s="173"/>
      <c r="NAN1" s="173"/>
      <c r="NAO1" s="173"/>
      <c r="NAP1" s="173"/>
      <c r="NAQ1" s="173"/>
      <c r="NAR1" s="173"/>
      <c r="NAS1" s="173"/>
      <c r="NAT1" s="173"/>
      <c r="NAU1" s="173"/>
      <c r="NAV1" s="173"/>
      <c r="NAW1" s="173"/>
      <c r="NAX1" s="173"/>
      <c r="NAY1" s="173"/>
      <c r="NAZ1" s="173"/>
      <c r="NBA1" s="173"/>
      <c r="NBB1" s="173"/>
      <c r="NBC1" s="173"/>
      <c r="NBD1" s="173"/>
      <c r="NBE1" s="173"/>
      <c r="NBF1" s="173"/>
      <c r="NBG1" s="173"/>
      <c r="NBH1" s="173"/>
      <c r="NBI1" s="173"/>
      <c r="NBJ1" s="173"/>
      <c r="NBK1" s="173"/>
      <c r="NBL1" s="173"/>
      <c r="NBM1" s="173"/>
      <c r="NBN1" s="173"/>
      <c r="NBO1" s="173"/>
      <c r="NBP1" s="173"/>
      <c r="NBQ1" s="173"/>
      <c r="NBR1" s="173"/>
      <c r="NBS1" s="173"/>
      <c r="NBT1" s="173"/>
      <c r="NBU1" s="173"/>
      <c r="NBV1" s="173"/>
      <c r="NBW1" s="173"/>
      <c r="NBX1" s="173"/>
      <c r="NBY1" s="173"/>
      <c r="NBZ1" s="173"/>
      <c r="NCA1" s="173"/>
      <c r="NCB1" s="173"/>
      <c r="NCC1" s="173"/>
      <c r="NCD1" s="173"/>
      <c r="NCE1" s="173"/>
      <c r="NCF1" s="173"/>
      <c r="NCG1" s="173"/>
      <c r="NCH1" s="173"/>
      <c r="NCI1" s="173"/>
      <c r="NCJ1" s="173"/>
      <c r="NCK1" s="173"/>
      <c r="NCL1" s="173"/>
      <c r="NCM1" s="173"/>
      <c r="NCN1" s="173"/>
      <c r="NCO1" s="173"/>
      <c r="NCP1" s="173"/>
      <c r="NCQ1" s="173"/>
      <c r="NCR1" s="173"/>
      <c r="NCS1" s="173"/>
      <c r="NCT1" s="173"/>
      <c r="NCU1" s="173"/>
      <c r="NCV1" s="173"/>
      <c r="NCW1" s="173"/>
      <c r="NCX1" s="173"/>
      <c r="NCY1" s="173"/>
      <c r="NCZ1" s="173"/>
      <c r="NDA1" s="173"/>
      <c r="NDB1" s="173"/>
      <c r="NDC1" s="173"/>
      <c r="NDD1" s="173"/>
      <c r="NDE1" s="173"/>
      <c r="NDF1" s="173"/>
      <c r="NDG1" s="173"/>
      <c r="NDH1" s="173"/>
      <c r="NDI1" s="173"/>
      <c r="NDJ1" s="173"/>
      <c r="NDK1" s="173"/>
      <c r="NDL1" s="173"/>
      <c r="NDM1" s="173"/>
      <c r="NDN1" s="173"/>
      <c r="NDO1" s="173"/>
      <c r="NDP1" s="173"/>
      <c r="NDQ1" s="173"/>
      <c r="NDR1" s="173"/>
      <c r="NDS1" s="173"/>
      <c r="NDT1" s="173"/>
      <c r="NDU1" s="173"/>
      <c r="NDV1" s="173"/>
      <c r="NDW1" s="173"/>
      <c r="NDX1" s="173"/>
      <c r="NDY1" s="173"/>
      <c r="NDZ1" s="173"/>
      <c r="NEA1" s="173"/>
      <c r="NEB1" s="173"/>
      <c r="NEC1" s="173"/>
      <c r="NED1" s="173"/>
      <c r="NEE1" s="173"/>
      <c r="NEF1" s="173"/>
      <c r="NEG1" s="173"/>
      <c r="NEH1" s="173"/>
      <c r="NEI1" s="173"/>
      <c r="NEJ1" s="173"/>
      <c r="NEK1" s="173"/>
      <c r="NEL1" s="173"/>
      <c r="NEM1" s="173"/>
      <c r="NEN1" s="173"/>
      <c r="NEO1" s="173"/>
      <c r="NEP1" s="173"/>
      <c r="NEQ1" s="173"/>
      <c r="NER1" s="173"/>
      <c r="NES1" s="173"/>
      <c r="NET1" s="173"/>
      <c r="NEU1" s="173"/>
      <c r="NEV1" s="173"/>
      <c r="NEW1" s="173"/>
      <c r="NEX1" s="173"/>
      <c r="NEY1" s="173"/>
      <c r="NEZ1" s="173"/>
      <c r="NFA1" s="173"/>
      <c r="NFB1" s="173"/>
      <c r="NFC1" s="173"/>
      <c r="NFD1" s="173"/>
      <c r="NFE1" s="173"/>
      <c r="NFF1" s="173"/>
      <c r="NFG1" s="173"/>
      <c r="NFH1" s="173"/>
      <c r="NFI1" s="173"/>
      <c r="NFJ1" s="173"/>
      <c r="NFK1" s="173"/>
      <c r="NFL1" s="173"/>
      <c r="NFM1" s="173"/>
      <c r="NFN1" s="173"/>
      <c r="NFO1" s="173"/>
      <c r="NFP1" s="173"/>
      <c r="NFQ1" s="173"/>
      <c r="NFR1" s="173"/>
      <c r="NFS1" s="173"/>
      <c r="NFT1" s="173"/>
      <c r="NFU1" s="173"/>
      <c r="NFV1" s="173"/>
      <c r="NFW1" s="173"/>
      <c r="NFX1" s="173"/>
      <c r="NFY1" s="173"/>
      <c r="NFZ1" s="173"/>
      <c r="NGA1" s="173"/>
      <c r="NGB1" s="173"/>
      <c r="NGC1" s="173"/>
      <c r="NGD1" s="173"/>
      <c r="NGE1" s="173"/>
      <c r="NGF1" s="173"/>
      <c r="NGG1" s="173"/>
      <c r="NGH1" s="173"/>
      <c r="NGI1" s="173"/>
      <c r="NGJ1" s="173"/>
      <c r="NGK1" s="173"/>
      <c r="NGL1" s="173"/>
      <c r="NGM1" s="173"/>
      <c r="NGN1" s="173"/>
      <c r="NGO1" s="173"/>
      <c r="NGP1" s="173"/>
      <c r="NGQ1" s="173"/>
      <c r="NGR1" s="173"/>
      <c r="NGS1" s="173"/>
      <c r="NGT1" s="173"/>
      <c r="NGU1" s="173"/>
      <c r="NGV1" s="173"/>
      <c r="NGW1" s="173"/>
      <c r="NGX1" s="173"/>
      <c r="NGY1" s="173"/>
      <c r="NGZ1" s="173"/>
      <c r="NHA1" s="173"/>
      <c r="NHB1" s="173"/>
      <c r="NHC1" s="173"/>
      <c r="NHD1" s="173"/>
      <c r="NHE1" s="173"/>
      <c r="NHF1" s="173"/>
      <c r="NHG1" s="173"/>
      <c r="NHH1" s="173"/>
      <c r="NHI1" s="173"/>
      <c r="NHJ1" s="173"/>
      <c r="NHK1" s="173"/>
      <c r="NHL1" s="173"/>
      <c r="NHM1" s="173"/>
      <c r="NHN1" s="173"/>
      <c r="NHO1" s="173"/>
      <c r="NHP1" s="173"/>
      <c r="NHQ1" s="173"/>
      <c r="NHR1" s="173"/>
      <c r="NHS1" s="173"/>
      <c r="NHT1" s="173"/>
      <c r="NHU1" s="173"/>
      <c r="NHV1" s="173"/>
      <c r="NHW1" s="173"/>
      <c r="NHX1" s="173"/>
      <c r="NHY1" s="173"/>
      <c r="NHZ1" s="173"/>
      <c r="NIA1" s="173"/>
      <c r="NIB1" s="173"/>
      <c r="NIC1" s="173"/>
      <c r="NID1" s="173"/>
      <c r="NIE1" s="173"/>
      <c r="NIF1" s="173"/>
      <c r="NIG1" s="173"/>
      <c r="NIH1" s="173"/>
      <c r="NII1" s="173"/>
      <c r="NIJ1" s="173"/>
      <c r="NIK1" s="173"/>
      <c r="NIL1" s="173"/>
      <c r="NIM1" s="173"/>
      <c r="NIN1" s="173"/>
      <c r="NIO1" s="173"/>
      <c r="NIP1" s="173"/>
      <c r="NIQ1" s="173"/>
      <c r="NIR1" s="173"/>
      <c r="NIS1" s="173"/>
      <c r="NIT1" s="173"/>
      <c r="NIU1" s="173"/>
      <c r="NIV1" s="173"/>
      <c r="NIW1" s="173"/>
      <c r="NIX1" s="173"/>
      <c r="NIY1" s="173"/>
      <c r="NIZ1" s="173"/>
      <c r="NJA1" s="173"/>
      <c r="NJB1" s="173"/>
      <c r="NJC1" s="173"/>
      <c r="NJD1" s="173"/>
      <c r="NJE1" s="173"/>
      <c r="NJF1" s="173"/>
      <c r="NJG1" s="173"/>
      <c r="NJH1" s="173"/>
      <c r="NJI1" s="173"/>
      <c r="NJJ1" s="173"/>
      <c r="NJK1" s="173"/>
      <c r="NJL1" s="173"/>
      <c r="NJM1" s="173"/>
      <c r="NJN1" s="173"/>
      <c r="NJO1" s="173"/>
      <c r="NJP1" s="173"/>
      <c r="NJQ1" s="173"/>
      <c r="NJR1" s="173"/>
      <c r="NJS1" s="173"/>
      <c r="NJT1" s="173"/>
      <c r="NJU1" s="173"/>
      <c r="NJV1" s="173"/>
      <c r="NJW1" s="173"/>
      <c r="NJX1" s="173"/>
      <c r="NJY1" s="173"/>
      <c r="NJZ1" s="173"/>
      <c r="NKA1" s="173"/>
      <c r="NKB1" s="173"/>
      <c r="NKC1" s="173"/>
      <c r="NKD1" s="173"/>
      <c r="NKE1" s="173"/>
      <c r="NKF1" s="173"/>
      <c r="NKG1" s="173"/>
      <c r="NKH1" s="173"/>
      <c r="NKI1" s="173"/>
      <c r="NKJ1" s="173"/>
      <c r="NKK1" s="173"/>
      <c r="NKL1" s="173"/>
      <c r="NKM1" s="173"/>
      <c r="NKN1" s="173"/>
      <c r="NKO1" s="173"/>
      <c r="NKP1" s="173"/>
      <c r="NKQ1" s="173"/>
      <c r="NKR1" s="173"/>
      <c r="NKS1" s="173"/>
      <c r="NKT1" s="173"/>
      <c r="NKU1" s="173"/>
      <c r="NKV1" s="173"/>
      <c r="NKW1" s="173"/>
      <c r="NKX1" s="173"/>
      <c r="NKY1" s="173"/>
      <c r="NKZ1" s="173"/>
      <c r="NLA1" s="173"/>
      <c r="NLB1" s="173"/>
      <c r="NLC1" s="173"/>
      <c r="NLD1" s="173"/>
      <c r="NLE1" s="173"/>
      <c r="NLF1" s="173"/>
      <c r="NLG1" s="173"/>
      <c r="NLH1" s="173"/>
      <c r="NLI1" s="173"/>
      <c r="NLJ1" s="173"/>
      <c r="NLK1" s="173"/>
      <c r="NLL1" s="173"/>
      <c r="NLM1" s="173"/>
      <c r="NLN1" s="173"/>
      <c r="NLO1" s="173"/>
      <c r="NLP1" s="173"/>
      <c r="NLQ1" s="173"/>
      <c r="NLR1" s="173"/>
      <c r="NLS1" s="173"/>
      <c r="NLT1" s="173"/>
      <c r="NLU1" s="173"/>
      <c r="NLV1" s="173"/>
      <c r="NLW1" s="173"/>
      <c r="NLX1" s="173"/>
      <c r="NLY1" s="173"/>
      <c r="NLZ1" s="173"/>
      <c r="NMA1" s="173"/>
      <c r="NMB1" s="173"/>
      <c r="NMC1" s="173"/>
      <c r="NMD1" s="173"/>
      <c r="NME1" s="173"/>
      <c r="NMF1" s="173"/>
      <c r="NMG1" s="173"/>
      <c r="NMH1" s="173"/>
      <c r="NMI1" s="173"/>
      <c r="NMJ1" s="173"/>
      <c r="NMK1" s="173"/>
      <c r="NML1" s="173"/>
      <c r="NMM1" s="173"/>
      <c r="NMN1" s="173"/>
      <c r="NMO1" s="173"/>
      <c r="NMP1" s="173"/>
      <c r="NMQ1" s="173"/>
      <c r="NMR1" s="173"/>
      <c r="NMS1" s="173"/>
      <c r="NMT1" s="173"/>
      <c r="NMU1" s="173"/>
      <c r="NMV1" s="173"/>
      <c r="NMW1" s="173"/>
      <c r="NMX1" s="173"/>
      <c r="NMY1" s="173"/>
      <c r="NMZ1" s="173"/>
      <c r="NNA1" s="173"/>
      <c r="NNB1" s="173"/>
      <c r="NNC1" s="173"/>
      <c r="NND1" s="173"/>
      <c r="NNE1" s="173"/>
      <c r="NNF1" s="173"/>
      <c r="NNG1" s="173"/>
      <c r="NNH1" s="173"/>
      <c r="NNI1" s="173"/>
      <c r="NNJ1" s="173"/>
      <c r="NNK1" s="173"/>
      <c r="NNL1" s="173"/>
      <c r="NNM1" s="173"/>
      <c r="NNN1" s="173"/>
      <c r="NNO1" s="173"/>
      <c r="NNP1" s="173"/>
      <c r="NNQ1" s="173"/>
      <c r="NNR1" s="173"/>
      <c r="NNS1" s="173"/>
      <c r="NNT1" s="173"/>
      <c r="NNU1" s="173"/>
      <c r="NNV1" s="173"/>
      <c r="NNW1" s="173"/>
      <c r="NNX1" s="173"/>
      <c r="NNY1" s="173"/>
      <c r="NNZ1" s="173"/>
      <c r="NOA1" s="173"/>
      <c r="NOB1" s="173"/>
      <c r="NOC1" s="173"/>
      <c r="NOD1" s="173"/>
      <c r="NOE1" s="173"/>
      <c r="NOF1" s="173"/>
      <c r="NOG1" s="173"/>
      <c r="NOH1" s="173"/>
      <c r="NOI1" s="173"/>
      <c r="NOJ1" s="173"/>
      <c r="NOK1" s="173"/>
      <c r="NOL1" s="173"/>
      <c r="NOM1" s="173"/>
      <c r="NON1" s="173"/>
      <c r="NOO1" s="173"/>
      <c r="NOP1" s="173"/>
      <c r="NOQ1" s="173"/>
      <c r="NOR1" s="173"/>
      <c r="NOS1" s="173"/>
      <c r="NOT1" s="173"/>
      <c r="NOU1" s="173"/>
      <c r="NOV1" s="173"/>
      <c r="NOW1" s="173"/>
      <c r="NOX1" s="173"/>
      <c r="NOY1" s="173"/>
      <c r="NOZ1" s="173"/>
      <c r="NPA1" s="173"/>
      <c r="NPB1" s="173"/>
      <c r="NPC1" s="173"/>
      <c r="NPD1" s="173"/>
      <c r="NPE1" s="173"/>
      <c r="NPF1" s="173"/>
      <c r="NPG1" s="173"/>
      <c r="NPH1" s="173"/>
      <c r="NPI1" s="173"/>
      <c r="NPJ1" s="173"/>
      <c r="NPK1" s="173"/>
      <c r="NPL1" s="173"/>
      <c r="NPM1" s="173"/>
      <c r="NPN1" s="173"/>
      <c r="NPO1" s="173"/>
      <c r="NPP1" s="173"/>
      <c r="NPQ1" s="173"/>
      <c r="NPR1" s="173"/>
      <c r="NPS1" s="173"/>
      <c r="NPT1" s="173"/>
      <c r="NPU1" s="173"/>
      <c r="NPV1" s="173"/>
      <c r="NPW1" s="173"/>
      <c r="NPX1" s="173"/>
      <c r="NPY1" s="173"/>
      <c r="NPZ1" s="173"/>
      <c r="NQA1" s="173"/>
      <c r="NQB1" s="173"/>
      <c r="NQC1" s="173"/>
      <c r="NQD1" s="173"/>
      <c r="NQE1" s="173"/>
      <c r="NQF1" s="173"/>
      <c r="NQG1" s="173"/>
      <c r="NQH1" s="173"/>
      <c r="NQI1" s="173"/>
      <c r="NQJ1" s="173"/>
      <c r="NQK1" s="173"/>
      <c r="NQL1" s="173"/>
      <c r="NQM1" s="173"/>
      <c r="NQN1" s="173"/>
      <c r="NQO1" s="173"/>
      <c r="NQP1" s="173"/>
      <c r="NQQ1" s="173"/>
      <c r="NQR1" s="173"/>
      <c r="NQS1" s="173"/>
      <c r="NQT1" s="173"/>
      <c r="NQU1" s="173"/>
      <c r="NQV1" s="173"/>
      <c r="NQW1" s="173"/>
      <c r="NQX1" s="173"/>
      <c r="NQY1" s="173"/>
      <c r="NQZ1" s="173"/>
      <c r="NRA1" s="173"/>
      <c r="NRB1" s="173"/>
      <c r="NRC1" s="173"/>
      <c r="NRD1" s="173"/>
      <c r="NRE1" s="173"/>
      <c r="NRF1" s="173"/>
      <c r="NRG1" s="173"/>
      <c r="NRH1" s="173"/>
      <c r="NRI1" s="173"/>
      <c r="NRJ1" s="173"/>
      <c r="NRK1" s="173"/>
      <c r="NRL1" s="173"/>
      <c r="NRM1" s="173"/>
      <c r="NRN1" s="173"/>
      <c r="NRO1" s="173"/>
      <c r="NRP1" s="173"/>
      <c r="NRQ1" s="173"/>
      <c r="NRR1" s="173"/>
      <c r="NRS1" s="173"/>
      <c r="NRT1" s="173"/>
      <c r="NRU1" s="173"/>
      <c r="NRV1" s="173"/>
      <c r="NRW1" s="173"/>
      <c r="NRX1" s="173"/>
      <c r="NRY1" s="173"/>
      <c r="NRZ1" s="173"/>
      <c r="NSA1" s="173"/>
      <c r="NSB1" s="173"/>
      <c r="NSC1" s="173"/>
      <c r="NSD1" s="173"/>
      <c r="NSE1" s="173"/>
      <c r="NSF1" s="173"/>
      <c r="NSG1" s="173"/>
      <c r="NSH1" s="173"/>
      <c r="NSI1" s="173"/>
      <c r="NSJ1" s="173"/>
      <c r="NSK1" s="173"/>
      <c r="NSL1" s="173"/>
      <c r="NSM1" s="173"/>
      <c r="NSN1" s="173"/>
      <c r="NSO1" s="173"/>
      <c r="NSP1" s="173"/>
      <c r="NSQ1" s="173"/>
      <c r="NSR1" s="173"/>
      <c r="NSS1" s="173"/>
      <c r="NST1" s="173"/>
      <c r="NSU1" s="173"/>
      <c r="NSV1" s="173"/>
      <c r="NSW1" s="173"/>
      <c r="NSX1" s="173"/>
      <c r="NSY1" s="173"/>
      <c r="NSZ1" s="173"/>
      <c r="NTA1" s="173"/>
      <c r="NTB1" s="173"/>
      <c r="NTC1" s="173"/>
      <c r="NTD1" s="173"/>
      <c r="NTE1" s="173"/>
      <c r="NTF1" s="173"/>
      <c r="NTG1" s="173"/>
      <c r="NTH1" s="173"/>
      <c r="NTI1" s="173"/>
      <c r="NTJ1" s="173"/>
      <c r="NTK1" s="173"/>
      <c r="NTL1" s="173"/>
      <c r="NTM1" s="173"/>
      <c r="NTN1" s="173"/>
      <c r="NTO1" s="173"/>
      <c r="NTP1" s="173"/>
      <c r="NTQ1" s="173"/>
      <c r="NTR1" s="173"/>
      <c r="NTS1" s="173"/>
      <c r="NTT1" s="173"/>
      <c r="NTU1" s="173"/>
      <c r="NTV1" s="173"/>
      <c r="NTW1" s="173"/>
      <c r="NTX1" s="173"/>
      <c r="NTY1" s="173"/>
      <c r="NTZ1" s="173"/>
      <c r="NUA1" s="173"/>
      <c r="NUB1" s="173"/>
      <c r="NUC1" s="173"/>
      <c r="NUD1" s="173"/>
      <c r="NUE1" s="173"/>
      <c r="NUF1" s="173"/>
      <c r="NUG1" s="173"/>
      <c r="NUH1" s="173"/>
      <c r="NUI1" s="173"/>
      <c r="NUJ1" s="173"/>
      <c r="NUK1" s="173"/>
      <c r="NUL1" s="173"/>
      <c r="NUM1" s="173"/>
      <c r="NUN1" s="173"/>
      <c r="NUO1" s="173"/>
      <c r="NUP1" s="173"/>
      <c r="NUQ1" s="173"/>
      <c r="NUR1" s="173"/>
      <c r="NUS1" s="173"/>
      <c r="NUT1" s="173"/>
      <c r="NUU1" s="173"/>
      <c r="NUV1" s="173"/>
      <c r="NUW1" s="173"/>
      <c r="NUX1" s="173"/>
      <c r="NUY1" s="173"/>
      <c r="NUZ1" s="173"/>
      <c r="NVA1" s="173"/>
      <c r="NVB1" s="173"/>
      <c r="NVC1" s="173"/>
      <c r="NVD1" s="173"/>
      <c r="NVE1" s="173"/>
      <c r="NVF1" s="173"/>
      <c r="NVG1" s="173"/>
      <c r="NVH1" s="173"/>
      <c r="NVI1" s="173"/>
      <c r="NVJ1" s="173"/>
      <c r="NVK1" s="173"/>
      <c r="NVL1" s="173"/>
      <c r="NVM1" s="173"/>
      <c r="NVN1" s="173"/>
      <c r="NVO1" s="173"/>
      <c r="NVP1" s="173"/>
      <c r="NVQ1" s="173"/>
      <c r="NVR1" s="173"/>
      <c r="NVS1" s="173"/>
      <c r="NVT1" s="173"/>
      <c r="NVU1" s="173"/>
      <c r="NVV1" s="173"/>
      <c r="NVW1" s="173"/>
      <c r="NVX1" s="173"/>
      <c r="NVY1" s="173"/>
      <c r="NVZ1" s="173"/>
      <c r="NWA1" s="173"/>
      <c r="NWB1" s="173"/>
      <c r="NWC1" s="173"/>
      <c r="NWD1" s="173"/>
      <c r="NWE1" s="173"/>
      <c r="NWF1" s="173"/>
      <c r="NWG1" s="173"/>
      <c r="NWH1" s="173"/>
      <c r="NWI1" s="173"/>
      <c r="NWJ1" s="173"/>
      <c r="NWK1" s="173"/>
      <c r="NWL1" s="173"/>
      <c r="NWM1" s="173"/>
      <c r="NWN1" s="173"/>
      <c r="NWO1" s="173"/>
      <c r="NWP1" s="173"/>
      <c r="NWQ1" s="173"/>
      <c r="NWR1" s="173"/>
      <c r="NWS1" s="173"/>
      <c r="NWT1" s="173"/>
      <c r="NWU1" s="173"/>
      <c r="NWV1" s="173"/>
      <c r="NWW1" s="173"/>
      <c r="NWX1" s="173"/>
      <c r="NWY1" s="173"/>
      <c r="NWZ1" s="173"/>
      <c r="NXA1" s="173"/>
      <c r="NXB1" s="173"/>
      <c r="NXC1" s="173"/>
      <c r="NXD1" s="173"/>
      <c r="NXE1" s="173"/>
      <c r="NXF1" s="173"/>
      <c r="NXG1" s="173"/>
      <c r="NXH1" s="173"/>
      <c r="NXI1" s="173"/>
      <c r="NXJ1" s="173"/>
      <c r="NXK1" s="173"/>
      <c r="NXL1" s="173"/>
      <c r="NXM1" s="173"/>
      <c r="NXN1" s="173"/>
      <c r="NXO1" s="173"/>
      <c r="NXP1" s="173"/>
      <c r="NXQ1" s="173"/>
      <c r="NXR1" s="173"/>
      <c r="NXS1" s="173"/>
      <c r="NXT1" s="173"/>
      <c r="NXU1" s="173"/>
      <c r="NXV1" s="173"/>
      <c r="NXW1" s="173"/>
      <c r="NXX1" s="173"/>
      <c r="NXY1" s="173"/>
      <c r="NXZ1" s="173"/>
      <c r="NYA1" s="173"/>
      <c r="NYB1" s="173"/>
      <c r="NYC1" s="173"/>
      <c r="NYD1" s="173"/>
      <c r="NYE1" s="173"/>
      <c r="NYF1" s="173"/>
      <c r="NYG1" s="173"/>
      <c r="NYH1" s="173"/>
      <c r="NYI1" s="173"/>
      <c r="NYJ1" s="173"/>
      <c r="NYK1" s="173"/>
      <c r="NYL1" s="173"/>
      <c r="NYM1" s="173"/>
      <c r="NYN1" s="173"/>
      <c r="NYO1" s="173"/>
      <c r="NYP1" s="173"/>
      <c r="NYQ1" s="173"/>
      <c r="NYR1" s="173"/>
      <c r="NYS1" s="173"/>
      <c r="NYT1" s="173"/>
      <c r="NYU1" s="173"/>
      <c r="NYV1" s="173"/>
      <c r="NYW1" s="173"/>
      <c r="NYX1" s="173"/>
      <c r="NYY1" s="173"/>
      <c r="NYZ1" s="173"/>
      <c r="NZA1" s="173"/>
      <c r="NZB1" s="173"/>
      <c r="NZC1" s="173"/>
      <c r="NZD1" s="173"/>
      <c r="NZE1" s="173"/>
      <c r="NZF1" s="173"/>
      <c r="NZG1" s="173"/>
      <c r="NZH1" s="173"/>
      <c r="NZI1" s="173"/>
      <c r="NZJ1" s="173"/>
      <c r="NZK1" s="173"/>
      <c r="NZL1" s="173"/>
      <c r="NZM1" s="173"/>
      <c r="NZN1" s="173"/>
      <c r="NZO1" s="173"/>
      <c r="NZP1" s="173"/>
      <c r="NZQ1" s="173"/>
      <c r="NZR1" s="173"/>
      <c r="NZS1" s="173"/>
      <c r="NZT1" s="173"/>
      <c r="NZU1" s="173"/>
      <c r="NZV1" s="173"/>
      <c r="NZW1" s="173"/>
      <c r="NZX1" s="173"/>
      <c r="NZY1" s="173"/>
      <c r="NZZ1" s="173"/>
      <c r="OAA1" s="173"/>
      <c r="OAB1" s="173"/>
      <c r="OAC1" s="173"/>
      <c r="OAD1" s="173"/>
      <c r="OAE1" s="173"/>
      <c r="OAF1" s="173"/>
      <c r="OAG1" s="173"/>
      <c r="OAH1" s="173"/>
      <c r="OAI1" s="173"/>
      <c r="OAJ1" s="173"/>
      <c r="OAK1" s="173"/>
      <c r="OAL1" s="173"/>
      <c r="OAM1" s="173"/>
      <c r="OAN1" s="173"/>
      <c r="OAO1" s="173"/>
      <c r="OAP1" s="173"/>
      <c r="OAQ1" s="173"/>
      <c r="OAR1" s="173"/>
      <c r="OAS1" s="173"/>
      <c r="OAT1" s="173"/>
      <c r="OAU1" s="173"/>
      <c r="OAV1" s="173"/>
      <c r="OAW1" s="173"/>
      <c r="OAX1" s="173"/>
      <c r="OAY1" s="173"/>
      <c r="OAZ1" s="173"/>
      <c r="OBA1" s="173"/>
      <c r="OBB1" s="173"/>
      <c r="OBC1" s="173"/>
      <c r="OBD1" s="173"/>
      <c r="OBE1" s="173"/>
      <c r="OBF1" s="173"/>
      <c r="OBG1" s="173"/>
      <c r="OBH1" s="173"/>
      <c r="OBI1" s="173"/>
      <c r="OBJ1" s="173"/>
      <c r="OBK1" s="173"/>
      <c r="OBL1" s="173"/>
      <c r="OBM1" s="173"/>
      <c r="OBN1" s="173"/>
      <c r="OBO1" s="173"/>
      <c r="OBP1" s="173"/>
      <c r="OBQ1" s="173"/>
      <c r="OBR1" s="173"/>
      <c r="OBS1" s="173"/>
      <c r="OBT1" s="173"/>
      <c r="OBU1" s="173"/>
      <c r="OBV1" s="173"/>
      <c r="OBW1" s="173"/>
      <c r="OBX1" s="173"/>
      <c r="OBY1" s="173"/>
      <c r="OBZ1" s="173"/>
      <c r="OCA1" s="173"/>
      <c r="OCB1" s="173"/>
      <c r="OCC1" s="173"/>
      <c r="OCD1" s="173"/>
      <c r="OCE1" s="173"/>
      <c r="OCF1" s="173"/>
      <c r="OCG1" s="173"/>
      <c r="OCH1" s="173"/>
      <c r="OCI1" s="173"/>
      <c r="OCJ1" s="173"/>
      <c r="OCK1" s="173"/>
      <c r="OCL1" s="173"/>
      <c r="OCM1" s="173"/>
      <c r="OCN1" s="173"/>
      <c r="OCO1" s="173"/>
      <c r="OCP1" s="173"/>
      <c r="OCQ1" s="173"/>
      <c r="OCR1" s="173"/>
      <c r="OCS1" s="173"/>
      <c r="OCT1" s="173"/>
      <c r="OCU1" s="173"/>
      <c r="OCV1" s="173"/>
      <c r="OCW1" s="173"/>
      <c r="OCX1" s="173"/>
      <c r="OCY1" s="173"/>
      <c r="OCZ1" s="173"/>
      <c r="ODA1" s="173"/>
      <c r="ODB1" s="173"/>
      <c r="ODC1" s="173"/>
      <c r="ODD1" s="173"/>
      <c r="ODE1" s="173"/>
      <c r="ODF1" s="173"/>
      <c r="ODG1" s="173"/>
      <c r="ODH1" s="173"/>
      <c r="ODI1" s="173"/>
      <c r="ODJ1" s="173"/>
      <c r="ODK1" s="173"/>
      <c r="ODL1" s="173"/>
      <c r="ODM1" s="173"/>
      <c r="ODN1" s="173"/>
      <c r="ODO1" s="173"/>
      <c r="ODP1" s="173"/>
      <c r="ODQ1" s="173"/>
      <c r="ODR1" s="173"/>
      <c r="ODS1" s="173"/>
      <c r="ODT1" s="173"/>
      <c r="ODU1" s="173"/>
      <c r="ODV1" s="173"/>
      <c r="ODW1" s="173"/>
      <c r="ODX1" s="173"/>
      <c r="ODY1" s="173"/>
      <c r="ODZ1" s="173"/>
      <c r="OEA1" s="173"/>
      <c r="OEB1" s="173"/>
      <c r="OEC1" s="173"/>
      <c r="OED1" s="173"/>
      <c r="OEE1" s="173"/>
      <c r="OEF1" s="173"/>
      <c r="OEG1" s="173"/>
      <c r="OEH1" s="173"/>
      <c r="OEI1" s="173"/>
      <c r="OEJ1" s="173"/>
      <c r="OEK1" s="173"/>
      <c r="OEL1" s="173"/>
      <c r="OEM1" s="173"/>
      <c r="OEN1" s="173"/>
      <c r="OEO1" s="173"/>
      <c r="OEP1" s="173"/>
      <c r="OEQ1" s="173"/>
      <c r="OER1" s="173"/>
      <c r="OES1" s="173"/>
      <c r="OET1" s="173"/>
      <c r="OEU1" s="173"/>
      <c r="OEV1" s="173"/>
      <c r="OEW1" s="173"/>
      <c r="OEX1" s="173"/>
      <c r="OEY1" s="173"/>
      <c r="OEZ1" s="173"/>
      <c r="OFA1" s="173"/>
      <c r="OFB1" s="173"/>
      <c r="OFC1" s="173"/>
      <c r="OFD1" s="173"/>
      <c r="OFE1" s="173"/>
      <c r="OFF1" s="173"/>
      <c r="OFG1" s="173"/>
      <c r="OFH1" s="173"/>
      <c r="OFI1" s="173"/>
      <c r="OFJ1" s="173"/>
      <c r="OFK1" s="173"/>
      <c r="OFL1" s="173"/>
      <c r="OFM1" s="173"/>
      <c r="OFN1" s="173"/>
      <c r="OFO1" s="173"/>
      <c r="OFP1" s="173"/>
      <c r="OFQ1" s="173"/>
      <c r="OFR1" s="173"/>
      <c r="OFS1" s="173"/>
      <c r="OFT1" s="173"/>
      <c r="OFU1" s="173"/>
      <c r="OFV1" s="173"/>
      <c r="OFW1" s="173"/>
      <c r="OFX1" s="173"/>
      <c r="OFY1" s="173"/>
      <c r="OFZ1" s="173"/>
      <c r="OGA1" s="173"/>
      <c r="OGB1" s="173"/>
      <c r="OGC1" s="173"/>
      <c r="OGD1" s="173"/>
      <c r="OGE1" s="173"/>
      <c r="OGF1" s="173"/>
      <c r="OGG1" s="173"/>
      <c r="OGH1" s="173"/>
      <c r="OGI1" s="173"/>
      <c r="OGJ1" s="173"/>
      <c r="OGK1" s="173"/>
      <c r="OGL1" s="173"/>
      <c r="OGM1" s="173"/>
      <c r="OGN1" s="173"/>
      <c r="OGO1" s="173"/>
      <c r="OGP1" s="173"/>
      <c r="OGQ1" s="173"/>
      <c r="OGR1" s="173"/>
      <c r="OGS1" s="173"/>
      <c r="OGT1" s="173"/>
      <c r="OGU1" s="173"/>
      <c r="OGV1" s="173"/>
      <c r="OGW1" s="173"/>
      <c r="OGX1" s="173"/>
      <c r="OGY1" s="173"/>
      <c r="OGZ1" s="173"/>
      <c r="OHA1" s="173"/>
      <c r="OHB1" s="173"/>
      <c r="OHC1" s="173"/>
      <c r="OHD1" s="173"/>
      <c r="OHE1" s="173"/>
      <c r="OHF1" s="173"/>
      <c r="OHG1" s="173"/>
      <c r="OHH1" s="173"/>
      <c r="OHI1" s="173"/>
      <c r="OHJ1" s="173"/>
      <c r="OHK1" s="173"/>
      <c r="OHL1" s="173"/>
      <c r="OHM1" s="173"/>
      <c r="OHN1" s="173"/>
      <c r="OHO1" s="173"/>
      <c r="OHP1" s="173"/>
      <c r="OHQ1" s="173"/>
      <c r="OHR1" s="173"/>
      <c r="OHS1" s="173"/>
      <c r="OHT1" s="173"/>
      <c r="OHU1" s="173"/>
      <c r="OHV1" s="173"/>
      <c r="OHW1" s="173"/>
      <c r="OHX1" s="173"/>
      <c r="OHY1" s="173"/>
      <c r="OHZ1" s="173"/>
      <c r="OIA1" s="173"/>
      <c r="OIB1" s="173"/>
      <c r="OIC1" s="173"/>
      <c r="OID1" s="173"/>
      <c r="OIE1" s="173"/>
      <c r="OIF1" s="173"/>
      <c r="OIG1" s="173"/>
      <c r="OIH1" s="173"/>
      <c r="OII1" s="173"/>
      <c r="OIJ1" s="173"/>
      <c r="OIK1" s="173"/>
      <c r="OIL1" s="173"/>
      <c r="OIM1" s="173"/>
      <c r="OIN1" s="173"/>
      <c r="OIO1" s="173"/>
      <c r="OIP1" s="173"/>
      <c r="OIQ1" s="173"/>
      <c r="OIR1" s="173"/>
      <c r="OIS1" s="173"/>
      <c r="OIT1" s="173"/>
      <c r="OIU1" s="173"/>
      <c r="OIV1" s="173"/>
      <c r="OIW1" s="173"/>
      <c r="OIX1" s="173"/>
      <c r="OIY1" s="173"/>
      <c r="OIZ1" s="173"/>
      <c r="OJA1" s="173"/>
      <c r="OJB1" s="173"/>
      <c r="OJC1" s="173"/>
      <c r="OJD1" s="173"/>
      <c r="OJE1" s="173"/>
      <c r="OJF1" s="173"/>
      <c r="OJG1" s="173"/>
      <c r="OJH1" s="173"/>
      <c r="OJI1" s="173"/>
      <c r="OJJ1" s="173"/>
      <c r="OJK1" s="173"/>
      <c r="OJL1" s="173"/>
      <c r="OJM1" s="173"/>
      <c r="OJN1" s="173"/>
      <c r="OJO1" s="173"/>
      <c r="OJP1" s="173"/>
      <c r="OJQ1" s="173"/>
      <c r="OJR1" s="173"/>
      <c r="OJS1" s="173"/>
      <c r="OJT1" s="173"/>
      <c r="OJU1" s="173"/>
      <c r="OJV1" s="173"/>
      <c r="OJW1" s="173"/>
      <c r="OJX1" s="173"/>
      <c r="OJY1" s="173"/>
      <c r="OJZ1" s="173"/>
      <c r="OKA1" s="173"/>
      <c r="OKB1" s="173"/>
      <c r="OKC1" s="173"/>
      <c r="OKD1" s="173"/>
      <c r="OKE1" s="173"/>
      <c r="OKF1" s="173"/>
      <c r="OKG1" s="173"/>
      <c r="OKH1" s="173"/>
      <c r="OKI1" s="173"/>
      <c r="OKJ1" s="173"/>
      <c r="OKK1" s="173"/>
      <c r="OKL1" s="173"/>
      <c r="OKM1" s="173"/>
      <c r="OKN1" s="173"/>
      <c r="OKO1" s="173"/>
      <c r="OKP1" s="173"/>
      <c r="OKQ1" s="173"/>
      <c r="OKR1" s="173"/>
      <c r="OKS1" s="173"/>
      <c r="OKT1" s="173"/>
      <c r="OKU1" s="173"/>
      <c r="OKV1" s="173"/>
      <c r="OKW1" s="173"/>
      <c r="OKX1" s="173"/>
      <c r="OKY1" s="173"/>
      <c r="OKZ1" s="173"/>
      <c r="OLA1" s="173"/>
      <c r="OLB1" s="173"/>
      <c r="OLC1" s="173"/>
      <c r="OLD1" s="173"/>
      <c r="OLE1" s="173"/>
      <c r="OLF1" s="173"/>
      <c r="OLG1" s="173"/>
      <c r="OLH1" s="173"/>
      <c r="OLI1" s="173"/>
      <c r="OLJ1" s="173"/>
      <c r="OLK1" s="173"/>
      <c r="OLL1" s="173"/>
      <c r="OLM1" s="173"/>
      <c r="OLN1" s="173"/>
      <c r="OLO1" s="173"/>
      <c r="OLP1" s="173"/>
      <c r="OLQ1" s="173"/>
      <c r="OLR1" s="173"/>
      <c r="OLS1" s="173"/>
      <c r="OLT1" s="173"/>
      <c r="OLU1" s="173"/>
      <c r="OLV1" s="173"/>
      <c r="OLW1" s="173"/>
      <c r="OLX1" s="173"/>
      <c r="OLY1" s="173"/>
      <c r="OLZ1" s="173"/>
      <c r="OMA1" s="173"/>
      <c r="OMB1" s="173"/>
      <c r="OMC1" s="173"/>
      <c r="OMD1" s="173"/>
      <c r="OME1" s="173"/>
      <c r="OMF1" s="173"/>
      <c r="OMG1" s="173"/>
      <c r="OMH1" s="173"/>
      <c r="OMI1" s="173"/>
      <c r="OMJ1" s="173"/>
      <c r="OMK1" s="173"/>
      <c r="OML1" s="173"/>
      <c r="OMM1" s="173"/>
      <c r="OMN1" s="173"/>
      <c r="OMO1" s="173"/>
      <c r="OMP1" s="173"/>
      <c r="OMQ1" s="173"/>
      <c r="OMR1" s="173"/>
      <c r="OMS1" s="173"/>
      <c r="OMT1" s="173"/>
      <c r="OMU1" s="173"/>
      <c r="OMV1" s="173"/>
      <c r="OMW1" s="173"/>
      <c r="OMX1" s="173"/>
      <c r="OMY1" s="173"/>
      <c r="OMZ1" s="173"/>
      <c r="ONA1" s="173"/>
      <c r="ONB1" s="173"/>
      <c r="ONC1" s="173"/>
      <c r="OND1" s="173"/>
      <c r="ONE1" s="173"/>
      <c r="ONF1" s="173"/>
      <c r="ONG1" s="173"/>
      <c r="ONH1" s="173"/>
      <c r="ONI1" s="173"/>
      <c r="ONJ1" s="173"/>
      <c r="ONK1" s="173"/>
      <c r="ONL1" s="173"/>
      <c r="ONM1" s="173"/>
      <c r="ONN1" s="173"/>
      <c r="ONO1" s="173"/>
      <c r="ONP1" s="173"/>
      <c r="ONQ1" s="173"/>
      <c r="ONR1" s="173"/>
      <c r="ONS1" s="173"/>
      <c r="ONT1" s="173"/>
      <c r="ONU1" s="173"/>
      <c r="ONV1" s="173"/>
      <c r="ONW1" s="173"/>
      <c r="ONX1" s="173"/>
      <c r="ONY1" s="173"/>
      <c r="ONZ1" s="173"/>
      <c r="OOA1" s="173"/>
      <c r="OOB1" s="173"/>
      <c r="OOC1" s="173"/>
      <c r="OOD1" s="173"/>
      <c r="OOE1" s="173"/>
      <c r="OOF1" s="173"/>
      <c r="OOG1" s="173"/>
      <c r="OOH1" s="173"/>
      <c r="OOI1" s="173"/>
      <c r="OOJ1" s="173"/>
      <c r="OOK1" s="173"/>
      <c r="OOL1" s="173"/>
      <c r="OOM1" s="173"/>
      <c r="OON1" s="173"/>
      <c r="OOO1" s="173"/>
      <c r="OOP1" s="173"/>
      <c r="OOQ1" s="173"/>
      <c r="OOR1" s="173"/>
      <c r="OOS1" s="173"/>
      <c r="OOT1" s="173"/>
      <c r="OOU1" s="173"/>
      <c r="OOV1" s="173"/>
      <c r="OOW1" s="173"/>
      <c r="OOX1" s="173"/>
      <c r="OOY1" s="173"/>
      <c r="OOZ1" s="173"/>
      <c r="OPA1" s="173"/>
      <c r="OPB1" s="173"/>
      <c r="OPC1" s="173"/>
      <c r="OPD1" s="173"/>
      <c r="OPE1" s="173"/>
      <c r="OPF1" s="173"/>
      <c r="OPG1" s="173"/>
      <c r="OPH1" s="173"/>
      <c r="OPI1" s="173"/>
      <c r="OPJ1" s="173"/>
      <c r="OPK1" s="173"/>
      <c r="OPL1" s="173"/>
      <c r="OPM1" s="173"/>
      <c r="OPN1" s="173"/>
      <c r="OPO1" s="173"/>
      <c r="OPP1" s="173"/>
      <c r="OPQ1" s="173"/>
      <c r="OPR1" s="173"/>
      <c r="OPS1" s="173"/>
      <c r="OPT1" s="173"/>
      <c r="OPU1" s="173"/>
      <c r="OPV1" s="173"/>
      <c r="OPW1" s="173"/>
      <c r="OPX1" s="173"/>
      <c r="OPY1" s="173"/>
      <c r="OPZ1" s="173"/>
      <c r="OQA1" s="173"/>
      <c r="OQB1" s="173"/>
      <c r="OQC1" s="173"/>
      <c r="OQD1" s="173"/>
      <c r="OQE1" s="173"/>
      <c r="OQF1" s="173"/>
      <c r="OQG1" s="173"/>
      <c r="OQH1" s="173"/>
      <c r="OQI1" s="173"/>
      <c r="OQJ1" s="173"/>
      <c r="OQK1" s="173"/>
      <c r="OQL1" s="173"/>
      <c r="OQM1" s="173"/>
      <c r="OQN1" s="173"/>
      <c r="OQO1" s="173"/>
      <c r="OQP1" s="173"/>
      <c r="OQQ1" s="173"/>
      <c r="OQR1" s="173"/>
      <c r="OQS1" s="173"/>
      <c r="OQT1" s="173"/>
      <c r="OQU1" s="173"/>
      <c r="OQV1" s="173"/>
      <c r="OQW1" s="173"/>
      <c r="OQX1" s="173"/>
      <c r="OQY1" s="173"/>
      <c r="OQZ1" s="173"/>
      <c r="ORA1" s="173"/>
      <c r="ORB1" s="173"/>
      <c r="ORC1" s="173"/>
      <c r="ORD1" s="173"/>
      <c r="ORE1" s="173"/>
      <c r="ORF1" s="173"/>
      <c r="ORG1" s="173"/>
      <c r="ORH1" s="173"/>
      <c r="ORI1" s="173"/>
      <c r="ORJ1" s="173"/>
      <c r="ORK1" s="173"/>
      <c r="ORL1" s="173"/>
      <c r="ORM1" s="173"/>
      <c r="ORN1" s="173"/>
      <c r="ORO1" s="173"/>
      <c r="ORP1" s="173"/>
      <c r="ORQ1" s="173"/>
      <c r="ORR1" s="173"/>
      <c r="ORS1" s="173"/>
      <c r="ORT1" s="173"/>
      <c r="ORU1" s="173"/>
      <c r="ORV1" s="173"/>
      <c r="ORW1" s="173"/>
      <c r="ORX1" s="173"/>
      <c r="ORY1" s="173"/>
      <c r="ORZ1" s="173"/>
      <c r="OSA1" s="173"/>
      <c r="OSB1" s="173"/>
      <c r="OSC1" s="173"/>
      <c r="OSD1" s="173"/>
      <c r="OSE1" s="173"/>
      <c r="OSF1" s="173"/>
      <c r="OSG1" s="173"/>
      <c r="OSH1" s="173"/>
      <c r="OSI1" s="173"/>
      <c r="OSJ1" s="173"/>
      <c r="OSK1" s="173"/>
      <c r="OSL1" s="173"/>
      <c r="OSM1" s="173"/>
      <c r="OSN1" s="173"/>
      <c r="OSO1" s="173"/>
      <c r="OSP1" s="173"/>
      <c r="OSQ1" s="173"/>
      <c r="OSR1" s="173"/>
      <c r="OSS1" s="173"/>
      <c r="OST1" s="173"/>
      <c r="OSU1" s="173"/>
      <c r="OSV1" s="173"/>
      <c r="OSW1" s="173"/>
      <c r="OSX1" s="173"/>
      <c r="OSY1" s="173"/>
      <c r="OSZ1" s="173"/>
      <c r="OTA1" s="173"/>
      <c r="OTB1" s="173"/>
      <c r="OTC1" s="173"/>
      <c r="OTD1" s="173"/>
      <c r="OTE1" s="173"/>
      <c r="OTF1" s="173"/>
      <c r="OTG1" s="173"/>
      <c r="OTH1" s="173"/>
      <c r="OTI1" s="173"/>
      <c r="OTJ1" s="173"/>
      <c r="OTK1" s="173"/>
      <c r="OTL1" s="173"/>
      <c r="OTM1" s="173"/>
      <c r="OTN1" s="173"/>
      <c r="OTO1" s="173"/>
      <c r="OTP1" s="173"/>
      <c r="OTQ1" s="173"/>
      <c r="OTR1" s="173"/>
      <c r="OTS1" s="173"/>
      <c r="OTT1" s="173"/>
      <c r="OTU1" s="173"/>
      <c r="OTV1" s="173"/>
      <c r="OTW1" s="173"/>
      <c r="OTX1" s="173"/>
      <c r="OTY1" s="173"/>
      <c r="OTZ1" s="173"/>
      <c r="OUA1" s="173"/>
      <c r="OUB1" s="173"/>
      <c r="OUC1" s="173"/>
      <c r="OUD1" s="173"/>
      <c r="OUE1" s="173"/>
      <c r="OUF1" s="173"/>
      <c r="OUG1" s="173"/>
      <c r="OUH1" s="173"/>
      <c r="OUI1" s="173"/>
      <c r="OUJ1" s="173"/>
      <c r="OUK1" s="173"/>
      <c r="OUL1" s="173"/>
      <c r="OUM1" s="173"/>
      <c r="OUN1" s="173"/>
      <c r="OUO1" s="173"/>
      <c r="OUP1" s="173"/>
      <c r="OUQ1" s="173"/>
      <c r="OUR1" s="173"/>
      <c r="OUS1" s="173"/>
      <c r="OUT1" s="173"/>
      <c r="OUU1" s="173"/>
      <c r="OUV1" s="173"/>
      <c r="OUW1" s="173"/>
      <c r="OUX1" s="173"/>
      <c r="OUY1" s="173"/>
      <c r="OUZ1" s="173"/>
      <c r="OVA1" s="173"/>
      <c r="OVB1" s="173"/>
      <c r="OVC1" s="173"/>
      <c r="OVD1" s="173"/>
      <c r="OVE1" s="173"/>
      <c r="OVF1" s="173"/>
      <c r="OVG1" s="173"/>
      <c r="OVH1" s="173"/>
      <c r="OVI1" s="173"/>
      <c r="OVJ1" s="173"/>
      <c r="OVK1" s="173"/>
      <c r="OVL1" s="173"/>
      <c r="OVM1" s="173"/>
      <c r="OVN1" s="173"/>
      <c r="OVO1" s="173"/>
      <c r="OVP1" s="173"/>
      <c r="OVQ1" s="173"/>
      <c r="OVR1" s="173"/>
      <c r="OVS1" s="173"/>
      <c r="OVT1" s="173"/>
      <c r="OVU1" s="173"/>
      <c r="OVV1" s="173"/>
      <c r="OVW1" s="173"/>
      <c r="OVX1" s="173"/>
      <c r="OVY1" s="173"/>
      <c r="OVZ1" s="173"/>
      <c r="OWA1" s="173"/>
      <c r="OWB1" s="173"/>
      <c r="OWC1" s="173"/>
      <c r="OWD1" s="173"/>
      <c r="OWE1" s="173"/>
      <c r="OWF1" s="173"/>
      <c r="OWG1" s="173"/>
      <c r="OWH1" s="173"/>
      <c r="OWI1" s="173"/>
      <c r="OWJ1" s="173"/>
      <c r="OWK1" s="173"/>
      <c r="OWL1" s="173"/>
      <c r="OWM1" s="173"/>
      <c r="OWN1" s="173"/>
      <c r="OWO1" s="173"/>
      <c r="OWP1" s="173"/>
      <c r="OWQ1" s="173"/>
      <c r="OWR1" s="173"/>
      <c r="OWS1" s="173"/>
      <c r="OWT1" s="173"/>
      <c r="OWU1" s="173"/>
      <c r="OWV1" s="173"/>
      <c r="OWW1" s="173"/>
      <c r="OWX1" s="173"/>
      <c r="OWY1" s="173"/>
      <c r="OWZ1" s="173"/>
      <c r="OXA1" s="173"/>
      <c r="OXB1" s="173"/>
      <c r="OXC1" s="173"/>
      <c r="OXD1" s="173"/>
      <c r="OXE1" s="173"/>
      <c r="OXF1" s="173"/>
      <c r="OXG1" s="173"/>
      <c r="OXH1" s="173"/>
      <c r="OXI1" s="173"/>
      <c r="OXJ1" s="173"/>
      <c r="OXK1" s="173"/>
      <c r="OXL1" s="173"/>
      <c r="OXM1" s="173"/>
      <c r="OXN1" s="173"/>
      <c r="OXO1" s="173"/>
      <c r="OXP1" s="173"/>
      <c r="OXQ1" s="173"/>
      <c r="OXR1" s="173"/>
      <c r="OXS1" s="173"/>
      <c r="OXT1" s="173"/>
      <c r="OXU1" s="173"/>
      <c r="OXV1" s="173"/>
      <c r="OXW1" s="173"/>
      <c r="OXX1" s="173"/>
      <c r="OXY1" s="173"/>
      <c r="OXZ1" s="173"/>
      <c r="OYA1" s="173"/>
      <c r="OYB1" s="173"/>
      <c r="OYC1" s="173"/>
      <c r="OYD1" s="173"/>
      <c r="OYE1" s="173"/>
      <c r="OYF1" s="173"/>
      <c r="OYG1" s="173"/>
      <c r="OYH1" s="173"/>
      <c r="OYI1" s="173"/>
      <c r="OYJ1" s="173"/>
      <c r="OYK1" s="173"/>
      <c r="OYL1" s="173"/>
      <c r="OYM1" s="173"/>
      <c r="OYN1" s="173"/>
      <c r="OYO1" s="173"/>
      <c r="OYP1" s="173"/>
      <c r="OYQ1" s="173"/>
      <c r="OYR1" s="173"/>
      <c r="OYS1" s="173"/>
      <c r="OYT1" s="173"/>
      <c r="OYU1" s="173"/>
      <c r="OYV1" s="173"/>
      <c r="OYW1" s="173"/>
      <c r="OYX1" s="173"/>
      <c r="OYY1" s="173"/>
      <c r="OYZ1" s="173"/>
      <c r="OZA1" s="173"/>
      <c r="OZB1" s="173"/>
      <c r="OZC1" s="173"/>
      <c r="OZD1" s="173"/>
      <c r="OZE1" s="173"/>
      <c r="OZF1" s="173"/>
      <c r="OZG1" s="173"/>
      <c r="OZH1" s="173"/>
      <c r="OZI1" s="173"/>
      <c r="OZJ1" s="173"/>
      <c r="OZK1" s="173"/>
      <c r="OZL1" s="173"/>
      <c r="OZM1" s="173"/>
      <c r="OZN1" s="173"/>
      <c r="OZO1" s="173"/>
      <c r="OZP1" s="173"/>
      <c r="OZQ1" s="173"/>
      <c r="OZR1" s="173"/>
      <c r="OZS1" s="173"/>
      <c r="OZT1" s="173"/>
      <c r="OZU1" s="173"/>
      <c r="OZV1" s="173"/>
      <c r="OZW1" s="173"/>
      <c r="OZX1" s="173"/>
      <c r="OZY1" s="173"/>
      <c r="OZZ1" s="173"/>
      <c r="PAA1" s="173"/>
      <c r="PAB1" s="173"/>
      <c r="PAC1" s="173"/>
      <c r="PAD1" s="173"/>
      <c r="PAE1" s="173"/>
      <c r="PAF1" s="173"/>
      <c r="PAG1" s="173"/>
      <c r="PAH1" s="173"/>
      <c r="PAI1" s="173"/>
      <c r="PAJ1" s="173"/>
      <c r="PAK1" s="173"/>
      <c r="PAL1" s="173"/>
      <c r="PAM1" s="173"/>
      <c r="PAN1" s="173"/>
      <c r="PAO1" s="173"/>
      <c r="PAP1" s="173"/>
      <c r="PAQ1" s="173"/>
      <c r="PAR1" s="173"/>
      <c r="PAS1" s="173"/>
      <c r="PAT1" s="173"/>
      <c r="PAU1" s="173"/>
      <c r="PAV1" s="173"/>
      <c r="PAW1" s="173"/>
      <c r="PAX1" s="173"/>
      <c r="PAY1" s="173"/>
      <c r="PAZ1" s="173"/>
      <c r="PBA1" s="173"/>
      <c r="PBB1" s="173"/>
      <c r="PBC1" s="173"/>
      <c r="PBD1" s="173"/>
      <c r="PBE1" s="173"/>
      <c r="PBF1" s="173"/>
      <c r="PBG1" s="173"/>
      <c r="PBH1" s="173"/>
      <c r="PBI1" s="173"/>
      <c r="PBJ1" s="173"/>
      <c r="PBK1" s="173"/>
      <c r="PBL1" s="173"/>
      <c r="PBM1" s="173"/>
      <c r="PBN1" s="173"/>
      <c r="PBO1" s="173"/>
      <c r="PBP1" s="173"/>
      <c r="PBQ1" s="173"/>
      <c r="PBR1" s="173"/>
      <c r="PBS1" s="173"/>
      <c r="PBT1" s="173"/>
      <c r="PBU1" s="173"/>
      <c r="PBV1" s="173"/>
      <c r="PBW1" s="173"/>
      <c r="PBX1" s="173"/>
      <c r="PBY1" s="173"/>
      <c r="PBZ1" s="173"/>
      <c r="PCA1" s="173"/>
      <c r="PCB1" s="173"/>
      <c r="PCC1" s="173"/>
      <c r="PCD1" s="173"/>
      <c r="PCE1" s="173"/>
      <c r="PCF1" s="173"/>
      <c r="PCG1" s="173"/>
      <c r="PCH1" s="173"/>
      <c r="PCI1" s="173"/>
      <c r="PCJ1" s="173"/>
      <c r="PCK1" s="173"/>
      <c r="PCL1" s="173"/>
      <c r="PCM1" s="173"/>
      <c r="PCN1" s="173"/>
      <c r="PCO1" s="173"/>
      <c r="PCP1" s="173"/>
      <c r="PCQ1" s="173"/>
      <c r="PCR1" s="173"/>
      <c r="PCS1" s="173"/>
      <c r="PCT1" s="173"/>
      <c r="PCU1" s="173"/>
      <c r="PCV1" s="173"/>
      <c r="PCW1" s="173"/>
      <c r="PCX1" s="173"/>
      <c r="PCY1" s="173"/>
      <c r="PCZ1" s="173"/>
      <c r="PDA1" s="173"/>
      <c r="PDB1" s="173"/>
      <c r="PDC1" s="173"/>
      <c r="PDD1" s="173"/>
      <c r="PDE1" s="173"/>
      <c r="PDF1" s="173"/>
      <c r="PDG1" s="173"/>
      <c r="PDH1" s="173"/>
      <c r="PDI1" s="173"/>
      <c r="PDJ1" s="173"/>
      <c r="PDK1" s="173"/>
      <c r="PDL1" s="173"/>
      <c r="PDM1" s="173"/>
      <c r="PDN1" s="173"/>
      <c r="PDO1" s="173"/>
      <c r="PDP1" s="173"/>
      <c r="PDQ1" s="173"/>
      <c r="PDR1" s="173"/>
      <c r="PDS1" s="173"/>
      <c r="PDT1" s="173"/>
      <c r="PDU1" s="173"/>
      <c r="PDV1" s="173"/>
      <c r="PDW1" s="173"/>
      <c r="PDX1" s="173"/>
      <c r="PDY1" s="173"/>
      <c r="PDZ1" s="173"/>
      <c r="PEA1" s="173"/>
      <c r="PEB1" s="173"/>
      <c r="PEC1" s="173"/>
      <c r="PED1" s="173"/>
      <c r="PEE1" s="173"/>
      <c r="PEF1" s="173"/>
      <c r="PEG1" s="173"/>
      <c r="PEH1" s="173"/>
      <c r="PEI1" s="173"/>
      <c r="PEJ1" s="173"/>
      <c r="PEK1" s="173"/>
      <c r="PEL1" s="173"/>
      <c r="PEM1" s="173"/>
      <c r="PEN1" s="173"/>
      <c r="PEO1" s="173"/>
      <c r="PEP1" s="173"/>
      <c r="PEQ1" s="173"/>
      <c r="PER1" s="173"/>
      <c r="PES1" s="173"/>
      <c r="PET1" s="173"/>
      <c r="PEU1" s="173"/>
      <c r="PEV1" s="173"/>
      <c r="PEW1" s="173"/>
      <c r="PEX1" s="173"/>
      <c r="PEY1" s="173"/>
      <c r="PEZ1" s="173"/>
      <c r="PFA1" s="173"/>
      <c r="PFB1" s="173"/>
      <c r="PFC1" s="173"/>
      <c r="PFD1" s="173"/>
      <c r="PFE1" s="173"/>
      <c r="PFF1" s="173"/>
      <c r="PFG1" s="173"/>
      <c r="PFH1" s="173"/>
      <c r="PFI1" s="173"/>
      <c r="PFJ1" s="173"/>
      <c r="PFK1" s="173"/>
      <c r="PFL1" s="173"/>
      <c r="PFM1" s="173"/>
      <c r="PFN1" s="173"/>
      <c r="PFO1" s="173"/>
      <c r="PFP1" s="173"/>
      <c r="PFQ1" s="173"/>
      <c r="PFR1" s="173"/>
      <c r="PFS1" s="173"/>
      <c r="PFT1" s="173"/>
      <c r="PFU1" s="173"/>
      <c r="PFV1" s="173"/>
      <c r="PFW1" s="173"/>
      <c r="PFX1" s="173"/>
      <c r="PFY1" s="173"/>
      <c r="PFZ1" s="173"/>
      <c r="PGA1" s="173"/>
      <c r="PGB1" s="173"/>
      <c r="PGC1" s="173"/>
      <c r="PGD1" s="173"/>
      <c r="PGE1" s="173"/>
      <c r="PGF1" s="173"/>
      <c r="PGG1" s="173"/>
      <c r="PGH1" s="173"/>
      <c r="PGI1" s="173"/>
      <c r="PGJ1" s="173"/>
      <c r="PGK1" s="173"/>
      <c r="PGL1" s="173"/>
      <c r="PGM1" s="173"/>
      <c r="PGN1" s="173"/>
      <c r="PGO1" s="173"/>
      <c r="PGP1" s="173"/>
      <c r="PGQ1" s="173"/>
      <c r="PGR1" s="173"/>
      <c r="PGS1" s="173"/>
      <c r="PGT1" s="173"/>
      <c r="PGU1" s="173"/>
      <c r="PGV1" s="173"/>
      <c r="PGW1" s="173"/>
      <c r="PGX1" s="173"/>
      <c r="PGY1" s="173"/>
      <c r="PGZ1" s="173"/>
      <c r="PHA1" s="173"/>
      <c r="PHB1" s="173"/>
      <c r="PHC1" s="173"/>
      <c r="PHD1" s="173"/>
      <c r="PHE1" s="173"/>
      <c r="PHF1" s="173"/>
      <c r="PHG1" s="173"/>
      <c r="PHH1" s="173"/>
      <c r="PHI1" s="173"/>
      <c r="PHJ1" s="173"/>
      <c r="PHK1" s="173"/>
      <c r="PHL1" s="173"/>
      <c r="PHM1" s="173"/>
      <c r="PHN1" s="173"/>
      <c r="PHO1" s="173"/>
      <c r="PHP1" s="173"/>
      <c r="PHQ1" s="173"/>
      <c r="PHR1" s="173"/>
      <c r="PHS1" s="173"/>
      <c r="PHT1" s="173"/>
      <c r="PHU1" s="173"/>
      <c r="PHV1" s="173"/>
      <c r="PHW1" s="173"/>
      <c r="PHX1" s="173"/>
      <c r="PHY1" s="173"/>
      <c r="PHZ1" s="173"/>
      <c r="PIA1" s="173"/>
      <c r="PIB1" s="173"/>
      <c r="PIC1" s="173"/>
      <c r="PID1" s="173"/>
      <c r="PIE1" s="173"/>
      <c r="PIF1" s="173"/>
      <c r="PIG1" s="173"/>
      <c r="PIH1" s="173"/>
      <c r="PII1" s="173"/>
      <c r="PIJ1" s="173"/>
      <c r="PIK1" s="173"/>
      <c r="PIL1" s="173"/>
      <c r="PIM1" s="173"/>
      <c r="PIN1" s="173"/>
      <c r="PIO1" s="173"/>
      <c r="PIP1" s="173"/>
      <c r="PIQ1" s="173"/>
      <c r="PIR1" s="173"/>
      <c r="PIS1" s="173"/>
      <c r="PIT1" s="173"/>
      <c r="PIU1" s="173"/>
      <c r="PIV1" s="173"/>
      <c r="PIW1" s="173"/>
      <c r="PIX1" s="173"/>
      <c r="PIY1" s="173"/>
      <c r="PIZ1" s="173"/>
      <c r="PJA1" s="173"/>
      <c r="PJB1" s="173"/>
      <c r="PJC1" s="173"/>
      <c r="PJD1" s="173"/>
      <c r="PJE1" s="173"/>
      <c r="PJF1" s="173"/>
      <c r="PJG1" s="173"/>
      <c r="PJH1" s="173"/>
      <c r="PJI1" s="173"/>
      <c r="PJJ1" s="173"/>
      <c r="PJK1" s="173"/>
      <c r="PJL1" s="173"/>
      <c r="PJM1" s="173"/>
      <c r="PJN1" s="173"/>
      <c r="PJO1" s="173"/>
      <c r="PJP1" s="173"/>
      <c r="PJQ1" s="173"/>
      <c r="PJR1" s="173"/>
      <c r="PJS1" s="173"/>
      <c r="PJT1" s="173"/>
      <c r="PJU1" s="173"/>
      <c r="PJV1" s="173"/>
      <c r="PJW1" s="173"/>
      <c r="PJX1" s="173"/>
      <c r="PJY1" s="173"/>
      <c r="PJZ1" s="173"/>
      <c r="PKA1" s="173"/>
      <c r="PKB1" s="173"/>
      <c r="PKC1" s="173"/>
      <c r="PKD1" s="173"/>
      <c r="PKE1" s="173"/>
      <c r="PKF1" s="173"/>
      <c r="PKG1" s="173"/>
      <c r="PKH1" s="173"/>
      <c r="PKI1" s="173"/>
      <c r="PKJ1" s="173"/>
      <c r="PKK1" s="173"/>
      <c r="PKL1" s="173"/>
      <c r="PKM1" s="173"/>
      <c r="PKN1" s="173"/>
      <c r="PKO1" s="173"/>
      <c r="PKP1" s="173"/>
      <c r="PKQ1" s="173"/>
      <c r="PKR1" s="173"/>
      <c r="PKS1" s="173"/>
      <c r="PKT1" s="173"/>
      <c r="PKU1" s="173"/>
      <c r="PKV1" s="173"/>
      <c r="PKW1" s="173"/>
      <c r="PKX1" s="173"/>
      <c r="PKY1" s="173"/>
      <c r="PKZ1" s="173"/>
      <c r="PLA1" s="173"/>
      <c r="PLB1" s="173"/>
      <c r="PLC1" s="173"/>
      <c r="PLD1" s="173"/>
      <c r="PLE1" s="173"/>
      <c r="PLF1" s="173"/>
      <c r="PLG1" s="173"/>
      <c r="PLH1" s="173"/>
      <c r="PLI1" s="173"/>
      <c r="PLJ1" s="173"/>
      <c r="PLK1" s="173"/>
      <c r="PLL1" s="173"/>
      <c r="PLM1" s="173"/>
      <c r="PLN1" s="173"/>
      <c r="PLO1" s="173"/>
      <c r="PLP1" s="173"/>
      <c r="PLQ1" s="173"/>
      <c r="PLR1" s="173"/>
      <c r="PLS1" s="173"/>
      <c r="PLT1" s="173"/>
      <c r="PLU1" s="173"/>
      <c r="PLV1" s="173"/>
      <c r="PLW1" s="173"/>
      <c r="PLX1" s="173"/>
      <c r="PLY1" s="173"/>
      <c r="PLZ1" s="173"/>
      <c r="PMA1" s="173"/>
      <c r="PMB1" s="173"/>
      <c r="PMC1" s="173"/>
      <c r="PMD1" s="173"/>
      <c r="PME1" s="173"/>
      <c r="PMF1" s="173"/>
      <c r="PMG1" s="173"/>
      <c r="PMH1" s="173"/>
      <c r="PMI1" s="173"/>
      <c r="PMJ1" s="173"/>
      <c r="PMK1" s="173"/>
      <c r="PML1" s="173"/>
      <c r="PMM1" s="173"/>
      <c r="PMN1" s="173"/>
      <c r="PMO1" s="173"/>
      <c r="PMP1" s="173"/>
      <c r="PMQ1" s="173"/>
      <c r="PMR1" s="173"/>
      <c r="PMS1" s="173"/>
      <c r="PMT1" s="173"/>
      <c r="PMU1" s="173"/>
      <c r="PMV1" s="173"/>
      <c r="PMW1" s="173"/>
      <c r="PMX1" s="173"/>
      <c r="PMY1" s="173"/>
      <c r="PMZ1" s="173"/>
      <c r="PNA1" s="173"/>
      <c r="PNB1" s="173"/>
      <c r="PNC1" s="173"/>
      <c r="PND1" s="173"/>
      <c r="PNE1" s="173"/>
      <c r="PNF1" s="173"/>
      <c r="PNG1" s="173"/>
      <c r="PNH1" s="173"/>
      <c r="PNI1" s="173"/>
      <c r="PNJ1" s="173"/>
      <c r="PNK1" s="173"/>
      <c r="PNL1" s="173"/>
      <c r="PNM1" s="173"/>
      <c r="PNN1" s="173"/>
      <c r="PNO1" s="173"/>
      <c r="PNP1" s="173"/>
      <c r="PNQ1" s="173"/>
      <c r="PNR1" s="173"/>
      <c r="PNS1" s="173"/>
      <c r="PNT1" s="173"/>
      <c r="PNU1" s="173"/>
      <c r="PNV1" s="173"/>
      <c r="PNW1" s="173"/>
      <c r="PNX1" s="173"/>
      <c r="PNY1" s="173"/>
      <c r="PNZ1" s="173"/>
      <c r="POA1" s="173"/>
      <c r="POB1" s="173"/>
      <c r="POC1" s="173"/>
      <c r="POD1" s="173"/>
      <c r="POE1" s="173"/>
      <c r="POF1" s="173"/>
      <c r="POG1" s="173"/>
      <c r="POH1" s="173"/>
      <c r="POI1" s="173"/>
      <c r="POJ1" s="173"/>
      <c r="POK1" s="173"/>
      <c r="POL1" s="173"/>
      <c r="POM1" s="173"/>
      <c r="PON1" s="173"/>
      <c r="POO1" s="173"/>
      <c r="POP1" s="173"/>
      <c r="POQ1" s="173"/>
      <c r="POR1" s="173"/>
      <c r="POS1" s="173"/>
      <c r="POT1" s="173"/>
      <c r="POU1" s="173"/>
      <c r="POV1" s="173"/>
      <c r="POW1" s="173"/>
      <c r="POX1" s="173"/>
      <c r="POY1" s="173"/>
      <c r="POZ1" s="173"/>
      <c r="PPA1" s="173"/>
      <c r="PPB1" s="173"/>
      <c r="PPC1" s="173"/>
      <c r="PPD1" s="173"/>
      <c r="PPE1" s="173"/>
      <c r="PPF1" s="173"/>
      <c r="PPG1" s="173"/>
      <c r="PPH1" s="173"/>
      <c r="PPI1" s="173"/>
      <c r="PPJ1" s="173"/>
      <c r="PPK1" s="173"/>
      <c r="PPL1" s="173"/>
      <c r="PPM1" s="173"/>
      <c r="PPN1" s="173"/>
      <c r="PPO1" s="173"/>
      <c r="PPP1" s="173"/>
      <c r="PPQ1" s="173"/>
      <c r="PPR1" s="173"/>
      <c r="PPS1" s="173"/>
      <c r="PPT1" s="173"/>
      <c r="PPU1" s="173"/>
      <c r="PPV1" s="173"/>
      <c r="PPW1" s="173"/>
      <c r="PPX1" s="173"/>
      <c r="PPY1" s="173"/>
      <c r="PPZ1" s="173"/>
      <c r="PQA1" s="173"/>
      <c r="PQB1" s="173"/>
      <c r="PQC1" s="173"/>
      <c r="PQD1" s="173"/>
      <c r="PQE1" s="173"/>
      <c r="PQF1" s="173"/>
      <c r="PQG1" s="173"/>
      <c r="PQH1" s="173"/>
      <c r="PQI1" s="173"/>
      <c r="PQJ1" s="173"/>
      <c r="PQK1" s="173"/>
      <c r="PQL1" s="173"/>
      <c r="PQM1" s="173"/>
      <c r="PQN1" s="173"/>
      <c r="PQO1" s="173"/>
      <c r="PQP1" s="173"/>
      <c r="PQQ1" s="173"/>
      <c r="PQR1" s="173"/>
      <c r="PQS1" s="173"/>
      <c r="PQT1" s="173"/>
      <c r="PQU1" s="173"/>
      <c r="PQV1" s="173"/>
      <c r="PQW1" s="173"/>
      <c r="PQX1" s="173"/>
      <c r="PQY1" s="173"/>
      <c r="PQZ1" s="173"/>
      <c r="PRA1" s="173"/>
      <c r="PRB1" s="173"/>
      <c r="PRC1" s="173"/>
      <c r="PRD1" s="173"/>
      <c r="PRE1" s="173"/>
      <c r="PRF1" s="173"/>
      <c r="PRG1" s="173"/>
      <c r="PRH1" s="173"/>
      <c r="PRI1" s="173"/>
      <c r="PRJ1" s="173"/>
      <c r="PRK1" s="173"/>
      <c r="PRL1" s="173"/>
      <c r="PRM1" s="173"/>
      <c r="PRN1" s="173"/>
      <c r="PRO1" s="173"/>
      <c r="PRP1" s="173"/>
      <c r="PRQ1" s="173"/>
      <c r="PRR1" s="173"/>
      <c r="PRS1" s="173"/>
      <c r="PRT1" s="173"/>
      <c r="PRU1" s="173"/>
      <c r="PRV1" s="173"/>
      <c r="PRW1" s="173"/>
      <c r="PRX1" s="173"/>
      <c r="PRY1" s="173"/>
      <c r="PRZ1" s="173"/>
      <c r="PSA1" s="173"/>
      <c r="PSB1" s="173"/>
      <c r="PSC1" s="173"/>
      <c r="PSD1" s="173"/>
      <c r="PSE1" s="173"/>
      <c r="PSF1" s="173"/>
      <c r="PSG1" s="173"/>
      <c r="PSH1" s="173"/>
      <c r="PSI1" s="173"/>
      <c r="PSJ1" s="173"/>
      <c r="PSK1" s="173"/>
      <c r="PSL1" s="173"/>
      <c r="PSM1" s="173"/>
      <c r="PSN1" s="173"/>
      <c r="PSO1" s="173"/>
      <c r="PSP1" s="173"/>
      <c r="PSQ1" s="173"/>
      <c r="PSR1" s="173"/>
      <c r="PSS1" s="173"/>
      <c r="PST1" s="173"/>
      <c r="PSU1" s="173"/>
      <c r="PSV1" s="173"/>
      <c r="PSW1" s="173"/>
      <c r="PSX1" s="173"/>
      <c r="PSY1" s="173"/>
      <c r="PSZ1" s="173"/>
      <c r="PTA1" s="173"/>
      <c r="PTB1" s="173"/>
      <c r="PTC1" s="173"/>
      <c r="PTD1" s="173"/>
      <c r="PTE1" s="173"/>
      <c r="PTF1" s="173"/>
      <c r="PTG1" s="173"/>
      <c r="PTH1" s="173"/>
      <c r="PTI1" s="173"/>
      <c r="PTJ1" s="173"/>
      <c r="PTK1" s="173"/>
      <c r="PTL1" s="173"/>
      <c r="PTM1" s="173"/>
      <c r="PTN1" s="173"/>
      <c r="PTO1" s="173"/>
      <c r="PTP1" s="173"/>
      <c r="PTQ1" s="173"/>
      <c r="PTR1" s="173"/>
      <c r="PTS1" s="173"/>
      <c r="PTT1" s="173"/>
      <c r="PTU1" s="173"/>
      <c r="PTV1" s="173"/>
      <c r="PTW1" s="173"/>
      <c r="PTX1" s="173"/>
      <c r="PTY1" s="173"/>
      <c r="PTZ1" s="173"/>
      <c r="PUA1" s="173"/>
      <c r="PUB1" s="173"/>
      <c r="PUC1" s="173"/>
      <c r="PUD1" s="173"/>
      <c r="PUE1" s="173"/>
      <c r="PUF1" s="173"/>
      <c r="PUG1" s="173"/>
      <c r="PUH1" s="173"/>
      <c r="PUI1" s="173"/>
      <c r="PUJ1" s="173"/>
      <c r="PUK1" s="173"/>
      <c r="PUL1" s="173"/>
      <c r="PUM1" s="173"/>
      <c r="PUN1" s="173"/>
      <c r="PUO1" s="173"/>
      <c r="PUP1" s="173"/>
      <c r="PUQ1" s="173"/>
      <c r="PUR1" s="173"/>
      <c r="PUS1" s="173"/>
      <c r="PUT1" s="173"/>
      <c r="PUU1" s="173"/>
      <c r="PUV1" s="173"/>
      <c r="PUW1" s="173"/>
      <c r="PUX1" s="173"/>
      <c r="PUY1" s="173"/>
      <c r="PUZ1" s="173"/>
      <c r="PVA1" s="173"/>
      <c r="PVB1" s="173"/>
      <c r="PVC1" s="173"/>
      <c r="PVD1" s="173"/>
      <c r="PVE1" s="173"/>
      <c r="PVF1" s="173"/>
      <c r="PVG1" s="173"/>
      <c r="PVH1" s="173"/>
      <c r="PVI1" s="173"/>
      <c r="PVJ1" s="173"/>
      <c r="PVK1" s="173"/>
      <c r="PVL1" s="173"/>
      <c r="PVM1" s="173"/>
      <c r="PVN1" s="173"/>
      <c r="PVO1" s="173"/>
      <c r="PVP1" s="173"/>
      <c r="PVQ1" s="173"/>
      <c r="PVR1" s="173"/>
      <c r="PVS1" s="173"/>
      <c r="PVT1" s="173"/>
      <c r="PVU1" s="173"/>
      <c r="PVV1" s="173"/>
      <c r="PVW1" s="173"/>
      <c r="PVX1" s="173"/>
      <c r="PVY1" s="173"/>
      <c r="PVZ1" s="173"/>
      <c r="PWA1" s="173"/>
      <c r="PWB1" s="173"/>
      <c r="PWC1" s="173"/>
      <c r="PWD1" s="173"/>
      <c r="PWE1" s="173"/>
      <c r="PWF1" s="173"/>
      <c r="PWG1" s="173"/>
      <c r="PWH1" s="173"/>
      <c r="PWI1" s="173"/>
      <c r="PWJ1" s="173"/>
      <c r="PWK1" s="173"/>
      <c r="PWL1" s="173"/>
      <c r="PWM1" s="173"/>
      <c r="PWN1" s="173"/>
      <c r="PWO1" s="173"/>
      <c r="PWP1" s="173"/>
      <c r="PWQ1" s="173"/>
      <c r="PWR1" s="173"/>
      <c r="PWS1" s="173"/>
      <c r="PWT1" s="173"/>
      <c r="PWU1" s="173"/>
      <c r="PWV1" s="173"/>
      <c r="PWW1" s="173"/>
      <c r="PWX1" s="173"/>
      <c r="PWY1" s="173"/>
      <c r="PWZ1" s="173"/>
      <c r="PXA1" s="173"/>
      <c r="PXB1" s="173"/>
      <c r="PXC1" s="173"/>
      <c r="PXD1" s="173"/>
      <c r="PXE1" s="173"/>
      <c r="PXF1" s="173"/>
      <c r="PXG1" s="173"/>
      <c r="PXH1" s="173"/>
      <c r="PXI1" s="173"/>
      <c r="PXJ1" s="173"/>
      <c r="PXK1" s="173"/>
      <c r="PXL1" s="173"/>
      <c r="PXM1" s="173"/>
      <c r="PXN1" s="173"/>
      <c r="PXO1" s="173"/>
      <c r="PXP1" s="173"/>
      <c r="PXQ1" s="173"/>
      <c r="PXR1" s="173"/>
      <c r="PXS1" s="173"/>
      <c r="PXT1" s="173"/>
      <c r="PXU1" s="173"/>
      <c r="PXV1" s="173"/>
      <c r="PXW1" s="173"/>
      <c r="PXX1" s="173"/>
      <c r="PXY1" s="173"/>
      <c r="PXZ1" s="173"/>
      <c r="PYA1" s="173"/>
      <c r="PYB1" s="173"/>
      <c r="PYC1" s="173"/>
      <c r="PYD1" s="173"/>
      <c r="PYE1" s="173"/>
      <c r="PYF1" s="173"/>
      <c r="PYG1" s="173"/>
      <c r="PYH1" s="173"/>
      <c r="PYI1" s="173"/>
      <c r="PYJ1" s="173"/>
      <c r="PYK1" s="173"/>
      <c r="PYL1" s="173"/>
      <c r="PYM1" s="173"/>
      <c r="PYN1" s="173"/>
      <c r="PYO1" s="173"/>
      <c r="PYP1" s="173"/>
      <c r="PYQ1" s="173"/>
      <c r="PYR1" s="173"/>
      <c r="PYS1" s="173"/>
      <c r="PYT1" s="173"/>
      <c r="PYU1" s="173"/>
      <c r="PYV1" s="173"/>
      <c r="PYW1" s="173"/>
      <c r="PYX1" s="173"/>
      <c r="PYY1" s="173"/>
      <c r="PYZ1" s="173"/>
      <c r="PZA1" s="173"/>
      <c r="PZB1" s="173"/>
      <c r="PZC1" s="173"/>
      <c r="PZD1" s="173"/>
      <c r="PZE1" s="173"/>
      <c r="PZF1" s="173"/>
      <c r="PZG1" s="173"/>
      <c r="PZH1" s="173"/>
      <c r="PZI1" s="173"/>
      <c r="PZJ1" s="173"/>
      <c r="PZK1" s="173"/>
      <c r="PZL1" s="173"/>
      <c r="PZM1" s="173"/>
      <c r="PZN1" s="173"/>
      <c r="PZO1" s="173"/>
      <c r="PZP1" s="173"/>
      <c r="PZQ1" s="173"/>
      <c r="PZR1" s="173"/>
      <c r="PZS1" s="173"/>
      <c r="PZT1" s="173"/>
      <c r="PZU1" s="173"/>
      <c r="PZV1" s="173"/>
      <c r="PZW1" s="173"/>
      <c r="PZX1" s="173"/>
      <c r="PZY1" s="173"/>
      <c r="PZZ1" s="173"/>
      <c r="QAA1" s="173"/>
      <c r="QAB1" s="173"/>
      <c r="QAC1" s="173"/>
      <c r="QAD1" s="173"/>
      <c r="QAE1" s="173"/>
      <c r="QAF1" s="173"/>
      <c r="QAG1" s="173"/>
      <c r="QAH1" s="173"/>
      <c r="QAI1" s="173"/>
      <c r="QAJ1" s="173"/>
      <c r="QAK1" s="173"/>
      <c r="QAL1" s="173"/>
      <c r="QAM1" s="173"/>
      <c r="QAN1" s="173"/>
      <c r="QAO1" s="173"/>
      <c r="QAP1" s="173"/>
      <c r="QAQ1" s="173"/>
      <c r="QAR1" s="173"/>
      <c r="QAS1" s="173"/>
      <c r="QAT1" s="173"/>
      <c r="QAU1" s="173"/>
      <c r="QAV1" s="173"/>
      <c r="QAW1" s="173"/>
      <c r="QAX1" s="173"/>
      <c r="QAY1" s="173"/>
      <c r="QAZ1" s="173"/>
      <c r="QBA1" s="173"/>
      <c r="QBB1" s="173"/>
      <c r="QBC1" s="173"/>
      <c r="QBD1" s="173"/>
      <c r="QBE1" s="173"/>
      <c r="QBF1" s="173"/>
      <c r="QBG1" s="173"/>
      <c r="QBH1" s="173"/>
      <c r="QBI1" s="173"/>
      <c r="QBJ1" s="173"/>
      <c r="QBK1" s="173"/>
      <c r="QBL1" s="173"/>
      <c r="QBM1" s="173"/>
      <c r="QBN1" s="173"/>
      <c r="QBO1" s="173"/>
      <c r="QBP1" s="173"/>
      <c r="QBQ1" s="173"/>
      <c r="QBR1" s="173"/>
      <c r="QBS1" s="173"/>
      <c r="QBT1" s="173"/>
      <c r="QBU1" s="173"/>
      <c r="QBV1" s="173"/>
      <c r="QBW1" s="173"/>
      <c r="QBX1" s="173"/>
      <c r="QBY1" s="173"/>
      <c r="QBZ1" s="173"/>
      <c r="QCA1" s="173"/>
      <c r="QCB1" s="173"/>
      <c r="QCC1" s="173"/>
      <c r="QCD1" s="173"/>
      <c r="QCE1" s="173"/>
      <c r="QCF1" s="173"/>
      <c r="QCG1" s="173"/>
      <c r="QCH1" s="173"/>
      <c r="QCI1" s="173"/>
      <c r="QCJ1" s="173"/>
      <c r="QCK1" s="173"/>
      <c r="QCL1" s="173"/>
      <c r="QCM1" s="173"/>
      <c r="QCN1" s="173"/>
      <c r="QCO1" s="173"/>
      <c r="QCP1" s="173"/>
      <c r="QCQ1" s="173"/>
      <c r="QCR1" s="173"/>
      <c r="QCS1" s="173"/>
      <c r="QCT1" s="173"/>
      <c r="QCU1" s="173"/>
      <c r="QCV1" s="173"/>
      <c r="QCW1" s="173"/>
      <c r="QCX1" s="173"/>
      <c r="QCY1" s="173"/>
      <c r="QCZ1" s="173"/>
      <c r="QDA1" s="173"/>
      <c r="QDB1" s="173"/>
      <c r="QDC1" s="173"/>
      <c r="QDD1" s="173"/>
      <c r="QDE1" s="173"/>
      <c r="QDF1" s="173"/>
      <c r="QDG1" s="173"/>
      <c r="QDH1" s="173"/>
      <c r="QDI1" s="173"/>
      <c r="QDJ1" s="173"/>
      <c r="QDK1" s="173"/>
      <c r="QDL1" s="173"/>
      <c r="QDM1" s="173"/>
      <c r="QDN1" s="173"/>
      <c r="QDO1" s="173"/>
      <c r="QDP1" s="173"/>
      <c r="QDQ1" s="173"/>
      <c r="QDR1" s="173"/>
      <c r="QDS1" s="173"/>
      <c r="QDT1" s="173"/>
      <c r="QDU1" s="173"/>
      <c r="QDV1" s="173"/>
      <c r="QDW1" s="173"/>
      <c r="QDX1" s="173"/>
      <c r="QDY1" s="173"/>
      <c r="QDZ1" s="173"/>
      <c r="QEA1" s="173"/>
      <c r="QEB1" s="173"/>
      <c r="QEC1" s="173"/>
      <c r="QED1" s="173"/>
      <c r="QEE1" s="173"/>
      <c r="QEF1" s="173"/>
      <c r="QEG1" s="173"/>
      <c r="QEH1" s="173"/>
      <c r="QEI1" s="173"/>
      <c r="QEJ1" s="173"/>
      <c r="QEK1" s="173"/>
      <c r="QEL1" s="173"/>
      <c r="QEM1" s="173"/>
      <c r="QEN1" s="173"/>
      <c r="QEO1" s="173"/>
      <c r="QEP1" s="173"/>
      <c r="QEQ1" s="173"/>
      <c r="QER1" s="173"/>
      <c r="QES1" s="173"/>
      <c r="QET1" s="173"/>
      <c r="QEU1" s="173"/>
      <c r="QEV1" s="173"/>
      <c r="QEW1" s="173"/>
      <c r="QEX1" s="173"/>
      <c r="QEY1" s="173"/>
      <c r="QEZ1" s="173"/>
      <c r="QFA1" s="173"/>
      <c r="QFB1" s="173"/>
      <c r="QFC1" s="173"/>
      <c r="QFD1" s="173"/>
      <c r="QFE1" s="173"/>
      <c r="QFF1" s="173"/>
      <c r="QFG1" s="173"/>
      <c r="QFH1" s="173"/>
      <c r="QFI1" s="173"/>
      <c r="QFJ1" s="173"/>
      <c r="QFK1" s="173"/>
      <c r="QFL1" s="173"/>
      <c r="QFM1" s="173"/>
      <c r="QFN1" s="173"/>
      <c r="QFO1" s="173"/>
      <c r="QFP1" s="173"/>
      <c r="QFQ1" s="173"/>
      <c r="QFR1" s="173"/>
      <c r="QFS1" s="173"/>
      <c r="QFT1" s="173"/>
      <c r="QFU1" s="173"/>
      <c r="QFV1" s="173"/>
      <c r="QFW1" s="173"/>
      <c r="QFX1" s="173"/>
      <c r="QFY1" s="173"/>
      <c r="QFZ1" s="173"/>
      <c r="QGA1" s="173"/>
      <c r="QGB1" s="173"/>
      <c r="QGC1" s="173"/>
      <c r="QGD1" s="173"/>
      <c r="QGE1" s="173"/>
      <c r="QGF1" s="173"/>
      <c r="QGG1" s="173"/>
      <c r="QGH1" s="173"/>
      <c r="QGI1" s="173"/>
      <c r="QGJ1" s="173"/>
      <c r="QGK1" s="173"/>
      <c r="QGL1" s="173"/>
      <c r="QGM1" s="173"/>
      <c r="QGN1" s="173"/>
      <c r="QGO1" s="173"/>
      <c r="QGP1" s="173"/>
      <c r="QGQ1" s="173"/>
      <c r="QGR1" s="173"/>
      <c r="QGS1" s="173"/>
      <c r="QGT1" s="173"/>
      <c r="QGU1" s="173"/>
      <c r="QGV1" s="173"/>
      <c r="QGW1" s="173"/>
      <c r="QGX1" s="173"/>
      <c r="QGY1" s="173"/>
      <c r="QGZ1" s="173"/>
      <c r="QHA1" s="173"/>
      <c r="QHB1" s="173"/>
      <c r="QHC1" s="173"/>
      <c r="QHD1" s="173"/>
      <c r="QHE1" s="173"/>
      <c r="QHF1" s="173"/>
      <c r="QHG1" s="173"/>
      <c r="QHH1" s="173"/>
      <c r="QHI1" s="173"/>
      <c r="QHJ1" s="173"/>
      <c r="QHK1" s="173"/>
      <c r="QHL1" s="173"/>
      <c r="QHM1" s="173"/>
      <c r="QHN1" s="173"/>
      <c r="QHO1" s="173"/>
      <c r="QHP1" s="173"/>
      <c r="QHQ1" s="173"/>
      <c r="QHR1" s="173"/>
      <c r="QHS1" s="173"/>
      <c r="QHT1" s="173"/>
      <c r="QHU1" s="173"/>
      <c r="QHV1" s="173"/>
      <c r="QHW1" s="173"/>
      <c r="QHX1" s="173"/>
      <c r="QHY1" s="173"/>
      <c r="QHZ1" s="173"/>
      <c r="QIA1" s="173"/>
      <c r="QIB1" s="173"/>
      <c r="QIC1" s="173"/>
      <c r="QID1" s="173"/>
      <c r="QIE1" s="173"/>
      <c r="QIF1" s="173"/>
      <c r="QIG1" s="173"/>
      <c r="QIH1" s="173"/>
      <c r="QII1" s="173"/>
      <c r="QIJ1" s="173"/>
      <c r="QIK1" s="173"/>
      <c r="QIL1" s="173"/>
      <c r="QIM1" s="173"/>
      <c r="QIN1" s="173"/>
      <c r="QIO1" s="173"/>
      <c r="QIP1" s="173"/>
      <c r="QIQ1" s="173"/>
      <c r="QIR1" s="173"/>
      <c r="QIS1" s="173"/>
      <c r="QIT1" s="173"/>
      <c r="QIU1" s="173"/>
      <c r="QIV1" s="173"/>
      <c r="QIW1" s="173"/>
      <c r="QIX1" s="173"/>
      <c r="QIY1" s="173"/>
      <c r="QIZ1" s="173"/>
      <c r="QJA1" s="173"/>
      <c r="QJB1" s="173"/>
      <c r="QJC1" s="173"/>
      <c r="QJD1" s="173"/>
      <c r="QJE1" s="173"/>
      <c r="QJF1" s="173"/>
      <c r="QJG1" s="173"/>
      <c r="QJH1" s="173"/>
      <c r="QJI1" s="173"/>
      <c r="QJJ1" s="173"/>
      <c r="QJK1" s="173"/>
      <c r="QJL1" s="173"/>
      <c r="QJM1" s="173"/>
      <c r="QJN1" s="173"/>
      <c r="QJO1" s="173"/>
      <c r="QJP1" s="173"/>
      <c r="QJQ1" s="173"/>
      <c r="QJR1" s="173"/>
      <c r="QJS1" s="173"/>
      <c r="QJT1" s="173"/>
      <c r="QJU1" s="173"/>
      <c r="QJV1" s="173"/>
      <c r="QJW1" s="173"/>
      <c r="QJX1" s="173"/>
      <c r="QJY1" s="173"/>
      <c r="QJZ1" s="173"/>
      <c r="QKA1" s="173"/>
      <c r="QKB1" s="173"/>
      <c r="QKC1" s="173"/>
      <c r="QKD1" s="173"/>
      <c r="QKE1" s="173"/>
      <c r="QKF1" s="173"/>
      <c r="QKG1" s="173"/>
      <c r="QKH1" s="173"/>
      <c r="QKI1" s="173"/>
      <c r="QKJ1" s="173"/>
      <c r="QKK1" s="173"/>
      <c r="QKL1" s="173"/>
      <c r="QKM1" s="173"/>
      <c r="QKN1" s="173"/>
      <c r="QKO1" s="173"/>
      <c r="QKP1" s="173"/>
      <c r="QKQ1" s="173"/>
      <c r="QKR1" s="173"/>
      <c r="QKS1" s="173"/>
      <c r="QKT1" s="173"/>
      <c r="QKU1" s="173"/>
      <c r="QKV1" s="173"/>
      <c r="QKW1" s="173"/>
      <c r="QKX1" s="173"/>
      <c r="QKY1" s="173"/>
      <c r="QKZ1" s="173"/>
      <c r="QLA1" s="173"/>
      <c r="QLB1" s="173"/>
      <c r="QLC1" s="173"/>
      <c r="QLD1" s="173"/>
      <c r="QLE1" s="173"/>
      <c r="QLF1" s="173"/>
      <c r="QLG1" s="173"/>
      <c r="QLH1" s="173"/>
      <c r="QLI1" s="173"/>
      <c r="QLJ1" s="173"/>
      <c r="QLK1" s="173"/>
      <c r="QLL1" s="173"/>
      <c r="QLM1" s="173"/>
      <c r="QLN1" s="173"/>
      <c r="QLO1" s="173"/>
      <c r="QLP1" s="173"/>
      <c r="QLQ1" s="173"/>
      <c r="QLR1" s="173"/>
      <c r="QLS1" s="173"/>
      <c r="QLT1" s="173"/>
      <c r="QLU1" s="173"/>
      <c r="QLV1" s="173"/>
      <c r="QLW1" s="173"/>
      <c r="QLX1" s="173"/>
      <c r="QLY1" s="173"/>
      <c r="QLZ1" s="173"/>
      <c r="QMA1" s="173"/>
      <c r="QMB1" s="173"/>
      <c r="QMC1" s="173"/>
      <c r="QMD1" s="173"/>
      <c r="QME1" s="173"/>
      <c r="QMF1" s="173"/>
      <c r="QMG1" s="173"/>
      <c r="QMH1" s="173"/>
      <c r="QMI1" s="173"/>
      <c r="QMJ1" s="173"/>
      <c r="QMK1" s="173"/>
      <c r="QML1" s="173"/>
      <c r="QMM1" s="173"/>
      <c r="QMN1" s="173"/>
      <c r="QMO1" s="173"/>
      <c r="QMP1" s="173"/>
      <c r="QMQ1" s="173"/>
      <c r="QMR1" s="173"/>
      <c r="QMS1" s="173"/>
      <c r="QMT1" s="173"/>
      <c r="QMU1" s="173"/>
      <c r="QMV1" s="173"/>
      <c r="QMW1" s="173"/>
      <c r="QMX1" s="173"/>
      <c r="QMY1" s="173"/>
      <c r="QMZ1" s="173"/>
      <c r="QNA1" s="173"/>
      <c r="QNB1" s="173"/>
      <c r="QNC1" s="173"/>
      <c r="QND1" s="173"/>
      <c r="QNE1" s="173"/>
      <c r="QNF1" s="173"/>
      <c r="QNG1" s="173"/>
      <c r="QNH1" s="173"/>
      <c r="QNI1" s="173"/>
      <c r="QNJ1" s="173"/>
      <c r="QNK1" s="173"/>
      <c r="QNL1" s="173"/>
      <c r="QNM1" s="173"/>
      <c r="QNN1" s="173"/>
      <c r="QNO1" s="173"/>
      <c r="QNP1" s="173"/>
      <c r="QNQ1" s="173"/>
      <c r="QNR1" s="173"/>
      <c r="QNS1" s="173"/>
      <c r="QNT1" s="173"/>
      <c r="QNU1" s="173"/>
      <c r="QNV1" s="173"/>
      <c r="QNW1" s="173"/>
      <c r="QNX1" s="173"/>
      <c r="QNY1" s="173"/>
      <c r="QNZ1" s="173"/>
      <c r="QOA1" s="173"/>
      <c r="QOB1" s="173"/>
      <c r="QOC1" s="173"/>
      <c r="QOD1" s="173"/>
      <c r="QOE1" s="173"/>
      <c r="QOF1" s="173"/>
      <c r="QOG1" s="173"/>
      <c r="QOH1" s="173"/>
      <c r="QOI1" s="173"/>
      <c r="QOJ1" s="173"/>
      <c r="QOK1" s="173"/>
      <c r="QOL1" s="173"/>
      <c r="QOM1" s="173"/>
      <c r="QON1" s="173"/>
      <c r="QOO1" s="173"/>
      <c r="QOP1" s="173"/>
      <c r="QOQ1" s="173"/>
      <c r="QOR1" s="173"/>
      <c r="QOS1" s="173"/>
      <c r="QOT1" s="173"/>
      <c r="QOU1" s="173"/>
      <c r="QOV1" s="173"/>
      <c r="QOW1" s="173"/>
      <c r="QOX1" s="173"/>
      <c r="QOY1" s="173"/>
      <c r="QOZ1" s="173"/>
      <c r="QPA1" s="173"/>
      <c r="QPB1" s="173"/>
      <c r="QPC1" s="173"/>
      <c r="QPD1" s="173"/>
      <c r="QPE1" s="173"/>
      <c r="QPF1" s="173"/>
      <c r="QPG1" s="173"/>
      <c r="QPH1" s="173"/>
      <c r="QPI1" s="173"/>
      <c r="QPJ1" s="173"/>
      <c r="QPK1" s="173"/>
      <c r="QPL1" s="173"/>
      <c r="QPM1" s="173"/>
      <c r="QPN1" s="173"/>
      <c r="QPO1" s="173"/>
      <c r="QPP1" s="173"/>
      <c r="QPQ1" s="173"/>
      <c r="QPR1" s="173"/>
      <c r="QPS1" s="173"/>
      <c r="QPT1" s="173"/>
      <c r="QPU1" s="173"/>
      <c r="QPV1" s="173"/>
      <c r="QPW1" s="173"/>
      <c r="QPX1" s="173"/>
      <c r="QPY1" s="173"/>
      <c r="QPZ1" s="173"/>
      <c r="QQA1" s="173"/>
      <c r="QQB1" s="173"/>
      <c r="QQC1" s="173"/>
      <c r="QQD1" s="173"/>
      <c r="QQE1" s="173"/>
      <c r="QQF1" s="173"/>
      <c r="QQG1" s="173"/>
      <c r="QQH1" s="173"/>
      <c r="QQI1" s="173"/>
      <c r="QQJ1" s="173"/>
      <c r="QQK1" s="173"/>
      <c r="QQL1" s="173"/>
      <c r="QQM1" s="173"/>
      <c r="QQN1" s="173"/>
      <c r="QQO1" s="173"/>
      <c r="QQP1" s="173"/>
      <c r="QQQ1" s="173"/>
      <c r="QQR1" s="173"/>
      <c r="QQS1" s="173"/>
      <c r="QQT1" s="173"/>
      <c r="QQU1" s="173"/>
      <c r="QQV1" s="173"/>
      <c r="QQW1" s="173"/>
      <c r="QQX1" s="173"/>
      <c r="QQY1" s="173"/>
      <c r="QQZ1" s="173"/>
      <c r="QRA1" s="173"/>
      <c r="QRB1" s="173"/>
      <c r="QRC1" s="173"/>
      <c r="QRD1" s="173"/>
      <c r="QRE1" s="173"/>
      <c r="QRF1" s="173"/>
      <c r="QRG1" s="173"/>
      <c r="QRH1" s="173"/>
      <c r="QRI1" s="173"/>
      <c r="QRJ1" s="173"/>
      <c r="QRK1" s="173"/>
      <c r="QRL1" s="173"/>
      <c r="QRM1" s="173"/>
      <c r="QRN1" s="173"/>
      <c r="QRO1" s="173"/>
      <c r="QRP1" s="173"/>
      <c r="QRQ1" s="173"/>
      <c r="QRR1" s="173"/>
      <c r="QRS1" s="173"/>
      <c r="QRT1" s="173"/>
      <c r="QRU1" s="173"/>
      <c r="QRV1" s="173"/>
      <c r="QRW1" s="173"/>
      <c r="QRX1" s="173"/>
      <c r="QRY1" s="173"/>
      <c r="QRZ1" s="173"/>
      <c r="QSA1" s="173"/>
      <c r="QSB1" s="173"/>
      <c r="QSC1" s="173"/>
      <c r="QSD1" s="173"/>
      <c r="QSE1" s="173"/>
      <c r="QSF1" s="173"/>
      <c r="QSG1" s="173"/>
      <c r="QSH1" s="173"/>
      <c r="QSI1" s="173"/>
      <c r="QSJ1" s="173"/>
      <c r="QSK1" s="173"/>
      <c r="QSL1" s="173"/>
      <c r="QSM1" s="173"/>
      <c r="QSN1" s="173"/>
      <c r="QSO1" s="173"/>
      <c r="QSP1" s="173"/>
      <c r="QSQ1" s="173"/>
      <c r="QSR1" s="173"/>
      <c r="QSS1" s="173"/>
      <c r="QST1" s="173"/>
      <c r="QSU1" s="173"/>
      <c r="QSV1" s="173"/>
      <c r="QSW1" s="173"/>
      <c r="QSX1" s="173"/>
      <c r="QSY1" s="173"/>
      <c r="QSZ1" s="173"/>
      <c r="QTA1" s="173"/>
      <c r="QTB1" s="173"/>
      <c r="QTC1" s="173"/>
      <c r="QTD1" s="173"/>
      <c r="QTE1" s="173"/>
      <c r="QTF1" s="173"/>
      <c r="QTG1" s="173"/>
      <c r="QTH1" s="173"/>
      <c r="QTI1" s="173"/>
      <c r="QTJ1" s="173"/>
      <c r="QTK1" s="173"/>
      <c r="QTL1" s="173"/>
      <c r="QTM1" s="173"/>
      <c r="QTN1" s="173"/>
      <c r="QTO1" s="173"/>
      <c r="QTP1" s="173"/>
      <c r="QTQ1" s="173"/>
      <c r="QTR1" s="173"/>
      <c r="QTS1" s="173"/>
      <c r="QTT1" s="173"/>
      <c r="QTU1" s="173"/>
      <c r="QTV1" s="173"/>
      <c r="QTW1" s="173"/>
      <c r="QTX1" s="173"/>
      <c r="QTY1" s="173"/>
      <c r="QTZ1" s="173"/>
      <c r="QUA1" s="173"/>
      <c r="QUB1" s="173"/>
      <c r="QUC1" s="173"/>
      <c r="QUD1" s="173"/>
      <c r="QUE1" s="173"/>
      <c r="QUF1" s="173"/>
      <c r="QUG1" s="173"/>
      <c r="QUH1" s="173"/>
      <c r="QUI1" s="173"/>
      <c r="QUJ1" s="173"/>
      <c r="QUK1" s="173"/>
      <c r="QUL1" s="173"/>
      <c r="QUM1" s="173"/>
      <c r="QUN1" s="173"/>
      <c r="QUO1" s="173"/>
      <c r="QUP1" s="173"/>
      <c r="QUQ1" s="173"/>
      <c r="QUR1" s="173"/>
      <c r="QUS1" s="173"/>
      <c r="QUT1" s="173"/>
      <c r="QUU1" s="173"/>
      <c r="QUV1" s="173"/>
      <c r="QUW1" s="173"/>
      <c r="QUX1" s="173"/>
      <c r="QUY1" s="173"/>
      <c r="QUZ1" s="173"/>
      <c r="QVA1" s="173"/>
      <c r="QVB1" s="173"/>
      <c r="QVC1" s="173"/>
      <c r="QVD1" s="173"/>
      <c r="QVE1" s="173"/>
      <c r="QVF1" s="173"/>
      <c r="QVG1" s="173"/>
      <c r="QVH1" s="173"/>
      <c r="QVI1" s="173"/>
      <c r="QVJ1" s="173"/>
      <c r="QVK1" s="173"/>
      <c r="QVL1" s="173"/>
      <c r="QVM1" s="173"/>
      <c r="QVN1" s="173"/>
      <c r="QVO1" s="173"/>
      <c r="QVP1" s="173"/>
      <c r="QVQ1" s="173"/>
      <c r="QVR1" s="173"/>
      <c r="QVS1" s="173"/>
      <c r="QVT1" s="173"/>
      <c r="QVU1" s="173"/>
      <c r="QVV1" s="173"/>
      <c r="QVW1" s="173"/>
      <c r="QVX1" s="173"/>
      <c r="QVY1" s="173"/>
      <c r="QVZ1" s="173"/>
      <c r="QWA1" s="173"/>
      <c r="QWB1" s="173"/>
      <c r="QWC1" s="173"/>
      <c r="QWD1" s="173"/>
      <c r="QWE1" s="173"/>
      <c r="QWF1" s="173"/>
      <c r="QWG1" s="173"/>
      <c r="QWH1" s="173"/>
      <c r="QWI1" s="173"/>
      <c r="QWJ1" s="173"/>
      <c r="QWK1" s="173"/>
      <c r="QWL1" s="173"/>
      <c r="QWM1" s="173"/>
      <c r="QWN1" s="173"/>
      <c r="QWO1" s="173"/>
      <c r="QWP1" s="173"/>
      <c r="QWQ1" s="173"/>
      <c r="QWR1" s="173"/>
      <c r="QWS1" s="173"/>
      <c r="QWT1" s="173"/>
      <c r="QWU1" s="173"/>
      <c r="QWV1" s="173"/>
      <c r="QWW1" s="173"/>
      <c r="QWX1" s="173"/>
      <c r="QWY1" s="173"/>
      <c r="QWZ1" s="173"/>
      <c r="QXA1" s="173"/>
      <c r="QXB1" s="173"/>
      <c r="QXC1" s="173"/>
      <c r="QXD1" s="173"/>
      <c r="QXE1" s="173"/>
      <c r="QXF1" s="173"/>
      <c r="QXG1" s="173"/>
      <c r="QXH1" s="173"/>
      <c r="QXI1" s="173"/>
      <c r="QXJ1" s="173"/>
      <c r="QXK1" s="173"/>
      <c r="QXL1" s="173"/>
      <c r="QXM1" s="173"/>
      <c r="QXN1" s="173"/>
      <c r="QXO1" s="173"/>
      <c r="QXP1" s="173"/>
      <c r="QXQ1" s="173"/>
      <c r="QXR1" s="173"/>
      <c r="QXS1" s="173"/>
      <c r="QXT1" s="173"/>
      <c r="QXU1" s="173"/>
      <c r="QXV1" s="173"/>
      <c r="QXW1" s="173"/>
      <c r="QXX1" s="173"/>
      <c r="QXY1" s="173"/>
      <c r="QXZ1" s="173"/>
      <c r="QYA1" s="173"/>
      <c r="QYB1" s="173"/>
      <c r="QYC1" s="173"/>
      <c r="QYD1" s="173"/>
      <c r="QYE1" s="173"/>
      <c r="QYF1" s="173"/>
      <c r="QYG1" s="173"/>
      <c r="QYH1" s="173"/>
      <c r="QYI1" s="173"/>
      <c r="QYJ1" s="173"/>
      <c r="QYK1" s="173"/>
      <c r="QYL1" s="173"/>
      <c r="QYM1" s="173"/>
      <c r="QYN1" s="173"/>
      <c r="QYO1" s="173"/>
      <c r="QYP1" s="173"/>
      <c r="QYQ1" s="173"/>
      <c r="QYR1" s="173"/>
      <c r="QYS1" s="173"/>
      <c r="QYT1" s="173"/>
      <c r="QYU1" s="173"/>
      <c r="QYV1" s="173"/>
      <c r="QYW1" s="173"/>
      <c r="QYX1" s="173"/>
      <c r="QYY1" s="173"/>
      <c r="QYZ1" s="173"/>
      <c r="QZA1" s="173"/>
      <c r="QZB1" s="173"/>
      <c r="QZC1" s="173"/>
      <c r="QZD1" s="173"/>
      <c r="QZE1" s="173"/>
      <c r="QZF1" s="173"/>
      <c r="QZG1" s="173"/>
      <c r="QZH1" s="173"/>
      <c r="QZI1" s="173"/>
      <c r="QZJ1" s="173"/>
      <c r="QZK1" s="173"/>
      <c r="QZL1" s="173"/>
      <c r="QZM1" s="173"/>
      <c r="QZN1" s="173"/>
      <c r="QZO1" s="173"/>
      <c r="QZP1" s="173"/>
      <c r="QZQ1" s="173"/>
      <c r="QZR1" s="173"/>
      <c r="QZS1" s="173"/>
      <c r="QZT1" s="173"/>
      <c r="QZU1" s="173"/>
      <c r="QZV1" s="173"/>
      <c r="QZW1" s="173"/>
      <c r="QZX1" s="173"/>
      <c r="QZY1" s="173"/>
      <c r="QZZ1" s="173"/>
      <c r="RAA1" s="173"/>
      <c r="RAB1" s="173"/>
      <c r="RAC1" s="173"/>
      <c r="RAD1" s="173"/>
      <c r="RAE1" s="173"/>
      <c r="RAF1" s="173"/>
      <c r="RAG1" s="173"/>
      <c r="RAH1" s="173"/>
      <c r="RAI1" s="173"/>
      <c r="RAJ1" s="173"/>
      <c r="RAK1" s="173"/>
      <c r="RAL1" s="173"/>
      <c r="RAM1" s="173"/>
      <c r="RAN1" s="173"/>
      <c r="RAO1" s="173"/>
      <c r="RAP1" s="173"/>
      <c r="RAQ1" s="173"/>
      <c r="RAR1" s="173"/>
      <c r="RAS1" s="173"/>
      <c r="RAT1" s="173"/>
      <c r="RAU1" s="173"/>
      <c r="RAV1" s="173"/>
      <c r="RAW1" s="173"/>
      <c r="RAX1" s="173"/>
      <c r="RAY1" s="173"/>
      <c r="RAZ1" s="173"/>
      <c r="RBA1" s="173"/>
      <c r="RBB1" s="173"/>
      <c r="RBC1" s="173"/>
      <c r="RBD1" s="173"/>
      <c r="RBE1" s="173"/>
      <c r="RBF1" s="173"/>
      <c r="RBG1" s="173"/>
      <c r="RBH1" s="173"/>
      <c r="RBI1" s="173"/>
      <c r="RBJ1" s="173"/>
      <c r="RBK1" s="173"/>
      <c r="RBL1" s="173"/>
      <c r="RBM1" s="173"/>
      <c r="RBN1" s="173"/>
      <c r="RBO1" s="173"/>
      <c r="RBP1" s="173"/>
      <c r="RBQ1" s="173"/>
      <c r="RBR1" s="173"/>
      <c r="RBS1" s="173"/>
      <c r="RBT1" s="173"/>
      <c r="RBU1" s="173"/>
      <c r="RBV1" s="173"/>
      <c r="RBW1" s="173"/>
      <c r="RBX1" s="173"/>
      <c r="RBY1" s="173"/>
      <c r="RBZ1" s="173"/>
      <c r="RCA1" s="173"/>
      <c r="RCB1" s="173"/>
      <c r="RCC1" s="173"/>
      <c r="RCD1" s="173"/>
      <c r="RCE1" s="173"/>
      <c r="RCF1" s="173"/>
      <c r="RCG1" s="173"/>
      <c r="RCH1" s="173"/>
      <c r="RCI1" s="173"/>
      <c r="RCJ1" s="173"/>
      <c r="RCK1" s="173"/>
      <c r="RCL1" s="173"/>
      <c r="RCM1" s="173"/>
      <c r="RCN1" s="173"/>
      <c r="RCO1" s="173"/>
      <c r="RCP1" s="173"/>
      <c r="RCQ1" s="173"/>
      <c r="RCR1" s="173"/>
      <c r="RCS1" s="173"/>
      <c r="RCT1" s="173"/>
      <c r="RCU1" s="173"/>
      <c r="RCV1" s="173"/>
      <c r="RCW1" s="173"/>
      <c r="RCX1" s="173"/>
      <c r="RCY1" s="173"/>
      <c r="RCZ1" s="173"/>
      <c r="RDA1" s="173"/>
      <c r="RDB1" s="173"/>
      <c r="RDC1" s="173"/>
      <c r="RDD1" s="173"/>
      <c r="RDE1" s="173"/>
      <c r="RDF1" s="173"/>
      <c r="RDG1" s="173"/>
      <c r="RDH1" s="173"/>
      <c r="RDI1" s="173"/>
      <c r="RDJ1" s="173"/>
      <c r="RDK1" s="173"/>
      <c r="RDL1" s="173"/>
      <c r="RDM1" s="173"/>
      <c r="RDN1" s="173"/>
      <c r="RDO1" s="173"/>
      <c r="RDP1" s="173"/>
      <c r="RDQ1" s="173"/>
      <c r="RDR1" s="173"/>
      <c r="RDS1" s="173"/>
      <c r="RDT1" s="173"/>
      <c r="RDU1" s="173"/>
      <c r="RDV1" s="173"/>
      <c r="RDW1" s="173"/>
      <c r="RDX1" s="173"/>
      <c r="RDY1" s="173"/>
      <c r="RDZ1" s="173"/>
      <c r="REA1" s="173"/>
      <c r="REB1" s="173"/>
      <c r="REC1" s="173"/>
      <c r="RED1" s="173"/>
      <c r="REE1" s="173"/>
      <c r="REF1" s="173"/>
      <c r="REG1" s="173"/>
      <c r="REH1" s="173"/>
      <c r="REI1" s="173"/>
      <c r="REJ1" s="173"/>
      <c r="REK1" s="173"/>
      <c r="REL1" s="173"/>
      <c r="REM1" s="173"/>
      <c r="REN1" s="173"/>
      <c r="REO1" s="173"/>
      <c r="REP1" s="173"/>
      <c r="REQ1" s="173"/>
      <c r="RER1" s="173"/>
      <c r="RES1" s="173"/>
      <c r="RET1" s="173"/>
      <c r="REU1" s="173"/>
      <c r="REV1" s="173"/>
      <c r="REW1" s="173"/>
      <c r="REX1" s="173"/>
      <c r="REY1" s="173"/>
      <c r="REZ1" s="173"/>
      <c r="RFA1" s="173"/>
      <c r="RFB1" s="173"/>
      <c r="RFC1" s="173"/>
      <c r="RFD1" s="173"/>
      <c r="RFE1" s="173"/>
      <c r="RFF1" s="173"/>
      <c r="RFG1" s="173"/>
      <c r="RFH1" s="173"/>
      <c r="RFI1" s="173"/>
      <c r="RFJ1" s="173"/>
      <c r="RFK1" s="173"/>
      <c r="RFL1" s="173"/>
      <c r="RFM1" s="173"/>
      <c r="RFN1" s="173"/>
      <c r="RFO1" s="173"/>
      <c r="RFP1" s="173"/>
      <c r="RFQ1" s="173"/>
      <c r="RFR1" s="173"/>
      <c r="RFS1" s="173"/>
      <c r="RFT1" s="173"/>
      <c r="RFU1" s="173"/>
      <c r="RFV1" s="173"/>
      <c r="RFW1" s="173"/>
      <c r="RFX1" s="173"/>
      <c r="RFY1" s="173"/>
      <c r="RFZ1" s="173"/>
      <c r="RGA1" s="173"/>
      <c r="RGB1" s="173"/>
      <c r="RGC1" s="173"/>
      <c r="RGD1" s="173"/>
      <c r="RGE1" s="173"/>
      <c r="RGF1" s="173"/>
      <c r="RGG1" s="173"/>
      <c r="RGH1" s="173"/>
      <c r="RGI1" s="173"/>
      <c r="RGJ1" s="173"/>
      <c r="RGK1" s="173"/>
      <c r="RGL1" s="173"/>
      <c r="RGM1" s="173"/>
      <c r="RGN1" s="173"/>
      <c r="RGO1" s="173"/>
      <c r="RGP1" s="173"/>
      <c r="RGQ1" s="173"/>
      <c r="RGR1" s="173"/>
      <c r="RGS1" s="173"/>
      <c r="RGT1" s="173"/>
      <c r="RGU1" s="173"/>
      <c r="RGV1" s="173"/>
      <c r="RGW1" s="173"/>
      <c r="RGX1" s="173"/>
      <c r="RGY1" s="173"/>
      <c r="RGZ1" s="173"/>
      <c r="RHA1" s="173"/>
      <c r="RHB1" s="173"/>
      <c r="RHC1" s="173"/>
      <c r="RHD1" s="173"/>
      <c r="RHE1" s="173"/>
      <c r="RHF1" s="173"/>
      <c r="RHG1" s="173"/>
      <c r="RHH1" s="173"/>
      <c r="RHI1" s="173"/>
      <c r="RHJ1" s="173"/>
      <c r="RHK1" s="173"/>
      <c r="RHL1" s="173"/>
      <c r="RHM1" s="173"/>
      <c r="RHN1" s="173"/>
      <c r="RHO1" s="173"/>
      <c r="RHP1" s="173"/>
      <c r="RHQ1" s="173"/>
      <c r="RHR1" s="173"/>
      <c r="RHS1" s="173"/>
      <c r="RHT1" s="173"/>
      <c r="RHU1" s="173"/>
      <c r="RHV1" s="173"/>
      <c r="RHW1" s="173"/>
      <c r="RHX1" s="173"/>
      <c r="RHY1" s="173"/>
      <c r="RHZ1" s="173"/>
      <c r="RIA1" s="173"/>
      <c r="RIB1" s="173"/>
      <c r="RIC1" s="173"/>
      <c r="RID1" s="173"/>
      <c r="RIE1" s="173"/>
      <c r="RIF1" s="173"/>
      <c r="RIG1" s="173"/>
      <c r="RIH1" s="173"/>
      <c r="RII1" s="173"/>
      <c r="RIJ1" s="173"/>
      <c r="RIK1" s="173"/>
      <c r="RIL1" s="173"/>
      <c r="RIM1" s="173"/>
      <c r="RIN1" s="173"/>
      <c r="RIO1" s="173"/>
      <c r="RIP1" s="173"/>
      <c r="RIQ1" s="173"/>
      <c r="RIR1" s="173"/>
      <c r="RIS1" s="173"/>
      <c r="RIT1" s="173"/>
      <c r="RIU1" s="173"/>
      <c r="RIV1" s="173"/>
      <c r="RIW1" s="173"/>
      <c r="RIX1" s="173"/>
      <c r="RIY1" s="173"/>
      <c r="RIZ1" s="173"/>
      <c r="RJA1" s="173"/>
      <c r="RJB1" s="173"/>
      <c r="RJC1" s="173"/>
      <c r="RJD1" s="173"/>
      <c r="RJE1" s="173"/>
      <c r="RJF1" s="173"/>
      <c r="RJG1" s="173"/>
      <c r="RJH1" s="173"/>
      <c r="RJI1" s="173"/>
      <c r="RJJ1" s="173"/>
      <c r="RJK1" s="173"/>
      <c r="RJL1" s="173"/>
      <c r="RJM1" s="173"/>
      <c r="RJN1" s="173"/>
      <c r="RJO1" s="173"/>
      <c r="RJP1" s="173"/>
      <c r="RJQ1" s="173"/>
      <c r="RJR1" s="173"/>
      <c r="RJS1" s="173"/>
      <c r="RJT1" s="173"/>
      <c r="RJU1" s="173"/>
      <c r="RJV1" s="173"/>
      <c r="RJW1" s="173"/>
      <c r="RJX1" s="173"/>
      <c r="RJY1" s="173"/>
      <c r="RJZ1" s="173"/>
      <c r="RKA1" s="173"/>
      <c r="RKB1" s="173"/>
      <c r="RKC1" s="173"/>
      <c r="RKD1" s="173"/>
      <c r="RKE1" s="173"/>
      <c r="RKF1" s="173"/>
      <c r="RKG1" s="173"/>
      <c r="RKH1" s="173"/>
      <c r="RKI1" s="173"/>
      <c r="RKJ1" s="173"/>
      <c r="RKK1" s="173"/>
      <c r="RKL1" s="173"/>
      <c r="RKM1" s="173"/>
      <c r="RKN1" s="173"/>
      <c r="RKO1" s="173"/>
      <c r="RKP1" s="173"/>
      <c r="RKQ1" s="173"/>
      <c r="RKR1" s="173"/>
      <c r="RKS1" s="173"/>
      <c r="RKT1" s="173"/>
      <c r="RKU1" s="173"/>
      <c r="RKV1" s="173"/>
      <c r="RKW1" s="173"/>
      <c r="RKX1" s="173"/>
      <c r="RKY1" s="173"/>
      <c r="RKZ1" s="173"/>
      <c r="RLA1" s="173"/>
      <c r="RLB1" s="173"/>
      <c r="RLC1" s="173"/>
      <c r="RLD1" s="173"/>
      <c r="RLE1" s="173"/>
      <c r="RLF1" s="173"/>
      <c r="RLG1" s="173"/>
      <c r="RLH1" s="173"/>
      <c r="RLI1" s="173"/>
      <c r="RLJ1" s="173"/>
      <c r="RLK1" s="173"/>
      <c r="RLL1" s="173"/>
      <c r="RLM1" s="173"/>
      <c r="RLN1" s="173"/>
      <c r="RLO1" s="173"/>
      <c r="RLP1" s="173"/>
      <c r="RLQ1" s="173"/>
      <c r="RLR1" s="173"/>
      <c r="RLS1" s="173"/>
      <c r="RLT1" s="173"/>
      <c r="RLU1" s="173"/>
      <c r="RLV1" s="173"/>
      <c r="RLW1" s="173"/>
      <c r="RLX1" s="173"/>
      <c r="RLY1" s="173"/>
      <c r="RLZ1" s="173"/>
      <c r="RMA1" s="173"/>
      <c r="RMB1" s="173"/>
      <c r="RMC1" s="173"/>
      <c r="RMD1" s="173"/>
      <c r="RME1" s="173"/>
      <c r="RMF1" s="173"/>
      <c r="RMG1" s="173"/>
      <c r="RMH1" s="173"/>
      <c r="RMI1" s="173"/>
      <c r="RMJ1" s="173"/>
      <c r="RMK1" s="173"/>
      <c r="RML1" s="173"/>
      <c r="RMM1" s="173"/>
      <c r="RMN1" s="173"/>
      <c r="RMO1" s="173"/>
      <c r="RMP1" s="173"/>
      <c r="RMQ1" s="173"/>
      <c r="RMR1" s="173"/>
      <c r="RMS1" s="173"/>
      <c r="RMT1" s="173"/>
      <c r="RMU1" s="173"/>
      <c r="RMV1" s="173"/>
      <c r="RMW1" s="173"/>
      <c r="RMX1" s="173"/>
      <c r="RMY1" s="173"/>
      <c r="RMZ1" s="173"/>
      <c r="RNA1" s="173"/>
      <c r="RNB1" s="173"/>
      <c r="RNC1" s="173"/>
      <c r="RND1" s="173"/>
      <c r="RNE1" s="173"/>
      <c r="RNF1" s="173"/>
      <c r="RNG1" s="173"/>
      <c r="RNH1" s="173"/>
      <c r="RNI1" s="173"/>
      <c r="RNJ1" s="173"/>
      <c r="RNK1" s="173"/>
      <c r="RNL1" s="173"/>
      <c r="RNM1" s="173"/>
      <c r="RNN1" s="173"/>
      <c r="RNO1" s="173"/>
      <c r="RNP1" s="173"/>
      <c r="RNQ1" s="173"/>
      <c r="RNR1" s="173"/>
      <c r="RNS1" s="173"/>
      <c r="RNT1" s="173"/>
      <c r="RNU1" s="173"/>
      <c r="RNV1" s="173"/>
      <c r="RNW1" s="173"/>
      <c r="RNX1" s="173"/>
      <c r="RNY1" s="173"/>
      <c r="RNZ1" s="173"/>
      <c r="ROA1" s="173"/>
      <c r="ROB1" s="173"/>
      <c r="ROC1" s="173"/>
      <c r="ROD1" s="173"/>
      <c r="ROE1" s="173"/>
      <c r="ROF1" s="173"/>
      <c r="ROG1" s="173"/>
      <c r="ROH1" s="173"/>
      <c r="ROI1" s="173"/>
      <c r="ROJ1" s="173"/>
      <c r="ROK1" s="173"/>
      <c r="ROL1" s="173"/>
      <c r="ROM1" s="173"/>
      <c r="RON1" s="173"/>
      <c r="ROO1" s="173"/>
      <c r="ROP1" s="173"/>
      <c r="ROQ1" s="173"/>
      <c r="ROR1" s="173"/>
      <c r="ROS1" s="173"/>
      <c r="ROT1" s="173"/>
      <c r="ROU1" s="173"/>
      <c r="ROV1" s="173"/>
      <c r="ROW1" s="173"/>
      <c r="ROX1" s="173"/>
      <c r="ROY1" s="173"/>
      <c r="ROZ1" s="173"/>
      <c r="RPA1" s="173"/>
      <c r="RPB1" s="173"/>
      <c r="RPC1" s="173"/>
      <c r="RPD1" s="173"/>
      <c r="RPE1" s="173"/>
      <c r="RPF1" s="173"/>
      <c r="RPG1" s="173"/>
      <c r="RPH1" s="173"/>
      <c r="RPI1" s="173"/>
      <c r="RPJ1" s="173"/>
      <c r="RPK1" s="173"/>
      <c r="RPL1" s="173"/>
      <c r="RPM1" s="173"/>
      <c r="RPN1" s="173"/>
      <c r="RPO1" s="173"/>
      <c r="RPP1" s="173"/>
      <c r="RPQ1" s="173"/>
      <c r="RPR1" s="173"/>
      <c r="RPS1" s="173"/>
      <c r="RPT1" s="173"/>
      <c r="RPU1" s="173"/>
      <c r="RPV1" s="173"/>
      <c r="RPW1" s="173"/>
      <c r="RPX1" s="173"/>
      <c r="RPY1" s="173"/>
      <c r="RPZ1" s="173"/>
      <c r="RQA1" s="173"/>
      <c r="RQB1" s="173"/>
      <c r="RQC1" s="173"/>
      <c r="RQD1" s="173"/>
      <c r="RQE1" s="173"/>
      <c r="RQF1" s="173"/>
      <c r="RQG1" s="173"/>
      <c r="RQH1" s="173"/>
      <c r="RQI1" s="173"/>
      <c r="RQJ1" s="173"/>
      <c r="RQK1" s="173"/>
      <c r="RQL1" s="173"/>
      <c r="RQM1" s="173"/>
      <c r="RQN1" s="173"/>
      <c r="RQO1" s="173"/>
      <c r="RQP1" s="173"/>
      <c r="RQQ1" s="173"/>
      <c r="RQR1" s="173"/>
      <c r="RQS1" s="173"/>
      <c r="RQT1" s="173"/>
      <c r="RQU1" s="173"/>
      <c r="RQV1" s="173"/>
      <c r="RQW1" s="173"/>
      <c r="RQX1" s="173"/>
      <c r="RQY1" s="173"/>
      <c r="RQZ1" s="173"/>
      <c r="RRA1" s="173"/>
      <c r="RRB1" s="173"/>
      <c r="RRC1" s="173"/>
      <c r="RRD1" s="173"/>
      <c r="RRE1" s="173"/>
      <c r="RRF1" s="173"/>
      <c r="RRG1" s="173"/>
      <c r="RRH1" s="173"/>
      <c r="RRI1" s="173"/>
      <c r="RRJ1" s="173"/>
      <c r="RRK1" s="173"/>
      <c r="RRL1" s="173"/>
      <c r="RRM1" s="173"/>
      <c r="RRN1" s="173"/>
      <c r="RRO1" s="173"/>
      <c r="RRP1" s="173"/>
      <c r="RRQ1" s="173"/>
      <c r="RRR1" s="173"/>
      <c r="RRS1" s="173"/>
      <c r="RRT1" s="173"/>
      <c r="RRU1" s="173"/>
      <c r="RRV1" s="173"/>
      <c r="RRW1" s="173"/>
      <c r="RRX1" s="173"/>
      <c r="RRY1" s="173"/>
      <c r="RRZ1" s="173"/>
      <c r="RSA1" s="173"/>
      <c r="RSB1" s="173"/>
      <c r="RSC1" s="173"/>
      <c r="RSD1" s="173"/>
      <c r="RSE1" s="173"/>
      <c r="RSF1" s="173"/>
      <c r="RSG1" s="173"/>
      <c r="RSH1" s="173"/>
      <c r="RSI1" s="173"/>
      <c r="RSJ1" s="173"/>
      <c r="RSK1" s="173"/>
      <c r="RSL1" s="173"/>
      <c r="RSM1" s="173"/>
      <c r="RSN1" s="173"/>
      <c r="RSO1" s="173"/>
      <c r="RSP1" s="173"/>
      <c r="RSQ1" s="173"/>
      <c r="RSR1" s="173"/>
      <c r="RSS1" s="173"/>
      <c r="RST1" s="173"/>
      <c r="RSU1" s="173"/>
      <c r="RSV1" s="173"/>
      <c r="RSW1" s="173"/>
      <c r="RSX1" s="173"/>
      <c r="RSY1" s="173"/>
      <c r="RSZ1" s="173"/>
      <c r="RTA1" s="173"/>
      <c r="RTB1" s="173"/>
      <c r="RTC1" s="173"/>
      <c r="RTD1" s="173"/>
      <c r="RTE1" s="173"/>
      <c r="RTF1" s="173"/>
      <c r="RTG1" s="173"/>
      <c r="RTH1" s="173"/>
      <c r="RTI1" s="173"/>
      <c r="RTJ1" s="173"/>
      <c r="RTK1" s="173"/>
      <c r="RTL1" s="173"/>
      <c r="RTM1" s="173"/>
      <c r="RTN1" s="173"/>
      <c r="RTO1" s="173"/>
      <c r="RTP1" s="173"/>
      <c r="RTQ1" s="173"/>
      <c r="RTR1" s="173"/>
      <c r="RTS1" s="173"/>
      <c r="RTT1" s="173"/>
      <c r="RTU1" s="173"/>
      <c r="RTV1" s="173"/>
      <c r="RTW1" s="173"/>
      <c r="RTX1" s="173"/>
      <c r="RTY1" s="173"/>
      <c r="RTZ1" s="173"/>
      <c r="RUA1" s="173"/>
      <c r="RUB1" s="173"/>
      <c r="RUC1" s="173"/>
      <c r="RUD1" s="173"/>
      <c r="RUE1" s="173"/>
      <c r="RUF1" s="173"/>
      <c r="RUG1" s="173"/>
      <c r="RUH1" s="173"/>
      <c r="RUI1" s="173"/>
      <c r="RUJ1" s="173"/>
      <c r="RUK1" s="173"/>
      <c r="RUL1" s="173"/>
      <c r="RUM1" s="173"/>
      <c r="RUN1" s="173"/>
      <c r="RUO1" s="173"/>
      <c r="RUP1" s="173"/>
      <c r="RUQ1" s="173"/>
      <c r="RUR1" s="173"/>
      <c r="RUS1" s="173"/>
      <c r="RUT1" s="173"/>
      <c r="RUU1" s="173"/>
      <c r="RUV1" s="173"/>
      <c r="RUW1" s="173"/>
      <c r="RUX1" s="173"/>
      <c r="RUY1" s="173"/>
      <c r="RUZ1" s="173"/>
      <c r="RVA1" s="173"/>
      <c r="RVB1" s="173"/>
      <c r="RVC1" s="173"/>
      <c r="RVD1" s="173"/>
      <c r="RVE1" s="173"/>
      <c r="RVF1" s="173"/>
      <c r="RVG1" s="173"/>
      <c r="RVH1" s="173"/>
      <c r="RVI1" s="173"/>
      <c r="RVJ1" s="173"/>
      <c r="RVK1" s="173"/>
      <c r="RVL1" s="173"/>
      <c r="RVM1" s="173"/>
      <c r="RVN1" s="173"/>
      <c r="RVO1" s="173"/>
      <c r="RVP1" s="173"/>
      <c r="RVQ1" s="173"/>
      <c r="RVR1" s="173"/>
      <c r="RVS1" s="173"/>
      <c r="RVT1" s="173"/>
      <c r="RVU1" s="173"/>
      <c r="RVV1" s="173"/>
      <c r="RVW1" s="173"/>
      <c r="RVX1" s="173"/>
      <c r="RVY1" s="173"/>
      <c r="RVZ1" s="173"/>
      <c r="RWA1" s="173"/>
      <c r="RWB1" s="173"/>
      <c r="RWC1" s="173"/>
      <c r="RWD1" s="173"/>
      <c r="RWE1" s="173"/>
      <c r="RWF1" s="173"/>
      <c r="RWG1" s="173"/>
      <c r="RWH1" s="173"/>
      <c r="RWI1" s="173"/>
      <c r="RWJ1" s="173"/>
      <c r="RWK1" s="173"/>
      <c r="RWL1" s="173"/>
      <c r="RWM1" s="173"/>
      <c r="RWN1" s="173"/>
      <c r="RWO1" s="173"/>
      <c r="RWP1" s="173"/>
      <c r="RWQ1" s="173"/>
      <c r="RWR1" s="173"/>
      <c r="RWS1" s="173"/>
      <c r="RWT1" s="173"/>
      <c r="RWU1" s="173"/>
      <c r="RWV1" s="173"/>
      <c r="RWW1" s="173"/>
      <c r="RWX1" s="173"/>
      <c r="RWY1" s="173"/>
      <c r="RWZ1" s="173"/>
      <c r="RXA1" s="173"/>
      <c r="RXB1" s="173"/>
      <c r="RXC1" s="173"/>
      <c r="RXD1" s="173"/>
      <c r="RXE1" s="173"/>
      <c r="RXF1" s="173"/>
      <c r="RXG1" s="173"/>
      <c r="RXH1" s="173"/>
      <c r="RXI1" s="173"/>
      <c r="RXJ1" s="173"/>
      <c r="RXK1" s="173"/>
      <c r="RXL1" s="173"/>
      <c r="RXM1" s="173"/>
      <c r="RXN1" s="173"/>
      <c r="RXO1" s="173"/>
      <c r="RXP1" s="173"/>
      <c r="RXQ1" s="173"/>
      <c r="RXR1" s="173"/>
      <c r="RXS1" s="173"/>
      <c r="RXT1" s="173"/>
      <c r="RXU1" s="173"/>
      <c r="RXV1" s="173"/>
      <c r="RXW1" s="173"/>
      <c r="RXX1" s="173"/>
      <c r="RXY1" s="173"/>
      <c r="RXZ1" s="173"/>
      <c r="RYA1" s="173"/>
      <c r="RYB1" s="173"/>
      <c r="RYC1" s="173"/>
      <c r="RYD1" s="173"/>
      <c r="RYE1" s="173"/>
      <c r="RYF1" s="173"/>
      <c r="RYG1" s="173"/>
      <c r="RYH1" s="173"/>
      <c r="RYI1" s="173"/>
      <c r="RYJ1" s="173"/>
      <c r="RYK1" s="173"/>
      <c r="RYL1" s="173"/>
      <c r="RYM1" s="173"/>
      <c r="RYN1" s="173"/>
      <c r="RYO1" s="173"/>
      <c r="RYP1" s="173"/>
      <c r="RYQ1" s="173"/>
      <c r="RYR1" s="173"/>
      <c r="RYS1" s="173"/>
      <c r="RYT1" s="173"/>
      <c r="RYU1" s="173"/>
      <c r="RYV1" s="173"/>
      <c r="RYW1" s="173"/>
      <c r="RYX1" s="173"/>
      <c r="RYY1" s="173"/>
      <c r="RYZ1" s="173"/>
      <c r="RZA1" s="173"/>
      <c r="RZB1" s="173"/>
      <c r="RZC1" s="173"/>
      <c r="RZD1" s="173"/>
      <c r="RZE1" s="173"/>
      <c r="RZF1" s="173"/>
      <c r="RZG1" s="173"/>
      <c r="RZH1" s="173"/>
      <c r="RZI1" s="173"/>
      <c r="RZJ1" s="173"/>
      <c r="RZK1" s="173"/>
      <c r="RZL1" s="173"/>
      <c r="RZM1" s="173"/>
      <c r="RZN1" s="173"/>
      <c r="RZO1" s="173"/>
      <c r="RZP1" s="173"/>
      <c r="RZQ1" s="173"/>
      <c r="RZR1" s="173"/>
      <c r="RZS1" s="173"/>
      <c r="RZT1" s="173"/>
      <c r="RZU1" s="173"/>
      <c r="RZV1" s="173"/>
      <c r="RZW1" s="173"/>
      <c r="RZX1" s="173"/>
      <c r="RZY1" s="173"/>
      <c r="RZZ1" s="173"/>
      <c r="SAA1" s="173"/>
      <c r="SAB1" s="173"/>
      <c r="SAC1" s="173"/>
      <c r="SAD1" s="173"/>
      <c r="SAE1" s="173"/>
      <c r="SAF1" s="173"/>
      <c r="SAG1" s="173"/>
      <c r="SAH1" s="173"/>
      <c r="SAI1" s="173"/>
      <c r="SAJ1" s="173"/>
      <c r="SAK1" s="173"/>
      <c r="SAL1" s="173"/>
      <c r="SAM1" s="173"/>
      <c r="SAN1" s="173"/>
      <c r="SAO1" s="173"/>
      <c r="SAP1" s="173"/>
      <c r="SAQ1" s="173"/>
      <c r="SAR1" s="173"/>
      <c r="SAS1" s="173"/>
      <c r="SAT1" s="173"/>
      <c r="SAU1" s="173"/>
      <c r="SAV1" s="173"/>
      <c r="SAW1" s="173"/>
      <c r="SAX1" s="173"/>
      <c r="SAY1" s="173"/>
      <c r="SAZ1" s="173"/>
      <c r="SBA1" s="173"/>
      <c r="SBB1" s="173"/>
      <c r="SBC1" s="173"/>
      <c r="SBD1" s="173"/>
      <c r="SBE1" s="173"/>
      <c r="SBF1" s="173"/>
      <c r="SBG1" s="173"/>
      <c r="SBH1" s="173"/>
      <c r="SBI1" s="173"/>
      <c r="SBJ1" s="173"/>
      <c r="SBK1" s="173"/>
      <c r="SBL1" s="173"/>
      <c r="SBM1" s="173"/>
      <c r="SBN1" s="173"/>
      <c r="SBO1" s="173"/>
      <c r="SBP1" s="173"/>
      <c r="SBQ1" s="173"/>
      <c r="SBR1" s="173"/>
      <c r="SBS1" s="173"/>
      <c r="SBT1" s="173"/>
      <c r="SBU1" s="173"/>
      <c r="SBV1" s="173"/>
      <c r="SBW1" s="173"/>
      <c r="SBX1" s="173"/>
      <c r="SBY1" s="173"/>
      <c r="SBZ1" s="173"/>
      <c r="SCA1" s="173"/>
      <c r="SCB1" s="173"/>
      <c r="SCC1" s="173"/>
      <c r="SCD1" s="173"/>
      <c r="SCE1" s="173"/>
      <c r="SCF1" s="173"/>
      <c r="SCG1" s="173"/>
      <c r="SCH1" s="173"/>
      <c r="SCI1" s="173"/>
      <c r="SCJ1" s="173"/>
      <c r="SCK1" s="173"/>
      <c r="SCL1" s="173"/>
      <c r="SCM1" s="173"/>
      <c r="SCN1" s="173"/>
      <c r="SCO1" s="173"/>
      <c r="SCP1" s="173"/>
      <c r="SCQ1" s="173"/>
      <c r="SCR1" s="173"/>
      <c r="SCS1" s="173"/>
      <c r="SCT1" s="173"/>
      <c r="SCU1" s="173"/>
      <c r="SCV1" s="173"/>
      <c r="SCW1" s="173"/>
      <c r="SCX1" s="173"/>
      <c r="SCY1" s="173"/>
      <c r="SCZ1" s="173"/>
      <c r="SDA1" s="173"/>
      <c r="SDB1" s="173"/>
      <c r="SDC1" s="173"/>
      <c r="SDD1" s="173"/>
      <c r="SDE1" s="173"/>
      <c r="SDF1" s="173"/>
      <c r="SDG1" s="173"/>
      <c r="SDH1" s="173"/>
      <c r="SDI1" s="173"/>
      <c r="SDJ1" s="173"/>
      <c r="SDK1" s="173"/>
      <c r="SDL1" s="173"/>
      <c r="SDM1" s="173"/>
      <c r="SDN1" s="173"/>
      <c r="SDO1" s="173"/>
      <c r="SDP1" s="173"/>
      <c r="SDQ1" s="173"/>
      <c r="SDR1" s="173"/>
      <c r="SDS1" s="173"/>
      <c r="SDT1" s="173"/>
      <c r="SDU1" s="173"/>
      <c r="SDV1" s="173"/>
      <c r="SDW1" s="173"/>
      <c r="SDX1" s="173"/>
      <c r="SDY1" s="173"/>
      <c r="SDZ1" s="173"/>
      <c r="SEA1" s="173"/>
      <c r="SEB1" s="173"/>
      <c r="SEC1" s="173"/>
      <c r="SED1" s="173"/>
      <c r="SEE1" s="173"/>
      <c r="SEF1" s="173"/>
      <c r="SEG1" s="173"/>
      <c r="SEH1" s="173"/>
      <c r="SEI1" s="173"/>
      <c r="SEJ1" s="173"/>
      <c r="SEK1" s="173"/>
      <c r="SEL1" s="173"/>
      <c r="SEM1" s="173"/>
      <c r="SEN1" s="173"/>
      <c r="SEO1" s="173"/>
      <c r="SEP1" s="173"/>
      <c r="SEQ1" s="173"/>
      <c r="SER1" s="173"/>
      <c r="SES1" s="173"/>
      <c r="SET1" s="173"/>
      <c r="SEU1" s="173"/>
      <c r="SEV1" s="173"/>
      <c r="SEW1" s="173"/>
      <c r="SEX1" s="173"/>
      <c r="SEY1" s="173"/>
      <c r="SEZ1" s="173"/>
      <c r="SFA1" s="173"/>
      <c r="SFB1" s="173"/>
      <c r="SFC1" s="173"/>
      <c r="SFD1" s="173"/>
      <c r="SFE1" s="173"/>
      <c r="SFF1" s="173"/>
      <c r="SFG1" s="173"/>
      <c r="SFH1" s="173"/>
      <c r="SFI1" s="173"/>
      <c r="SFJ1" s="173"/>
      <c r="SFK1" s="173"/>
      <c r="SFL1" s="173"/>
      <c r="SFM1" s="173"/>
      <c r="SFN1" s="173"/>
      <c r="SFO1" s="173"/>
      <c r="SFP1" s="173"/>
      <c r="SFQ1" s="173"/>
      <c r="SFR1" s="173"/>
      <c r="SFS1" s="173"/>
      <c r="SFT1" s="173"/>
      <c r="SFU1" s="173"/>
      <c r="SFV1" s="173"/>
      <c r="SFW1" s="173"/>
      <c r="SFX1" s="173"/>
      <c r="SFY1" s="173"/>
      <c r="SFZ1" s="173"/>
      <c r="SGA1" s="173"/>
      <c r="SGB1" s="173"/>
      <c r="SGC1" s="173"/>
      <c r="SGD1" s="173"/>
      <c r="SGE1" s="173"/>
      <c r="SGF1" s="173"/>
      <c r="SGG1" s="173"/>
      <c r="SGH1" s="173"/>
      <c r="SGI1" s="173"/>
      <c r="SGJ1" s="173"/>
      <c r="SGK1" s="173"/>
      <c r="SGL1" s="173"/>
      <c r="SGM1" s="173"/>
      <c r="SGN1" s="173"/>
      <c r="SGO1" s="173"/>
      <c r="SGP1" s="173"/>
      <c r="SGQ1" s="173"/>
      <c r="SGR1" s="173"/>
      <c r="SGS1" s="173"/>
      <c r="SGT1" s="173"/>
      <c r="SGU1" s="173"/>
      <c r="SGV1" s="173"/>
      <c r="SGW1" s="173"/>
      <c r="SGX1" s="173"/>
      <c r="SGY1" s="173"/>
      <c r="SGZ1" s="173"/>
      <c r="SHA1" s="173"/>
      <c r="SHB1" s="173"/>
      <c r="SHC1" s="173"/>
      <c r="SHD1" s="173"/>
      <c r="SHE1" s="173"/>
      <c r="SHF1" s="173"/>
      <c r="SHG1" s="173"/>
      <c r="SHH1" s="173"/>
      <c r="SHI1" s="173"/>
      <c r="SHJ1" s="173"/>
      <c r="SHK1" s="173"/>
      <c r="SHL1" s="173"/>
      <c r="SHM1" s="173"/>
      <c r="SHN1" s="173"/>
      <c r="SHO1" s="173"/>
      <c r="SHP1" s="173"/>
      <c r="SHQ1" s="173"/>
      <c r="SHR1" s="173"/>
      <c r="SHS1" s="173"/>
      <c r="SHT1" s="173"/>
      <c r="SHU1" s="173"/>
      <c r="SHV1" s="173"/>
      <c r="SHW1" s="173"/>
      <c r="SHX1" s="173"/>
      <c r="SHY1" s="173"/>
      <c r="SHZ1" s="173"/>
      <c r="SIA1" s="173"/>
      <c r="SIB1" s="173"/>
      <c r="SIC1" s="173"/>
      <c r="SID1" s="173"/>
      <c r="SIE1" s="173"/>
      <c r="SIF1" s="173"/>
      <c r="SIG1" s="173"/>
      <c r="SIH1" s="173"/>
      <c r="SII1" s="173"/>
      <c r="SIJ1" s="173"/>
      <c r="SIK1" s="173"/>
      <c r="SIL1" s="173"/>
      <c r="SIM1" s="173"/>
      <c r="SIN1" s="173"/>
      <c r="SIO1" s="173"/>
      <c r="SIP1" s="173"/>
      <c r="SIQ1" s="173"/>
      <c r="SIR1" s="173"/>
      <c r="SIS1" s="173"/>
      <c r="SIT1" s="173"/>
      <c r="SIU1" s="173"/>
      <c r="SIV1" s="173"/>
      <c r="SIW1" s="173"/>
      <c r="SIX1" s="173"/>
      <c r="SIY1" s="173"/>
      <c r="SIZ1" s="173"/>
      <c r="SJA1" s="173"/>
      <c r="SJB1" s="173"/>
      <c r="SJC1" s="173"/>
      <c r="SJD1" s="173"/>
      <c r="SJE1" s="173"/>
      <c r="SJF1" s="173"/>
      <c r="SJG1" s="173"/>
      <c r="SJH1" s="173"/>
      <c r="SJI1" s="173"/>
      <c r="SJJ1" s="173"/>
      <c r="SJK1" s="173"/>
      <c r="SJL1" s="173"/>
      <c r="SJM1" s="173"/>
      <c r="SJN1" s="173"/>
      <c r="SJO1" s="173"/>
      <c r="SJP1" s="173"/>
      <c r="SJQ1" s="173"/>
      <c r="SJR1" s="173"/>
      <c r="SJS1" s="173"/>
      <c r="SJT1" s="173"/>
      <c r="SJU1" s="173"/>
      <c r="SJV1" s="173"/>
      <c r="SJW1" s="173"/>
      <c r="SJX1" s="173"/>
      <c r="SJY1" s="173"/>
      <c r="SJZ1" s="173"/>
      <c r="SKA1" s="173"/>
      <c r="SKB1" s="173"/>
      <c r="SKC1" s="173"/>
      <c r="SKD1" s="173"/>
      <c r="SKE1" s="173"/>
      <c r="SKF1" s="173"/>
      <c r="SKG1" s="173"/>
      <c r="SKH1" s="173"/>
      <c r="SKI1" s="173"/>
      <c r="SKJ1" s="173"/>
      <c r="SKK1" s="173"/>
      <c r="SKL1" s="173"/>
      <c r="SKM1" s="173"/>
      <c r="SKN1" s="173"/>
      <c r="SKO1" s="173"/>
      <c r="SKP1" s="173"/>
      <c r="SKQ1" s="173"/>
      <c r="SKR1" s="173"/>
      <c r="SKS1" s="173"/>
      <c r="SKT1" s="173"/>
      <c r="SKU1" s="173"/>
      <c r="SKV1" s="173"/>
      <c r="SKW1" s="173"/>
      <c r="SKX1" s="173"/>
      <c r="SKY1" s="173"/>
      <c r="SKZ1" s="173"/>
      <c r="SLA1" s="173"/>
      <c r="SLB1" s="173"/>
      <c r="SLC1" s="173"/>
      <c r="SLD1" s="173"/>
      <c r="SLE1" s="173"/>
      <c r="SLF1" s="173"/>
      <c r="SLG1" s="173"/>
      <c r="SLH1" s="173"/>
      <c r="SLI1" s="173"/>
      <c r="SLJ1" s="173"/>
      <c r="SLK1" s="173"/>
      <c r="SLL1" s="173"/>
      <c r="SLM1" s="173"/>
      <c r="SLN1" s="173"/>
      <c r="SLO1" s="173"/>
      <c r="SLP1" s="173"/>
      <c r="SLQ1" s="173"/>
      <c r="SLR1" s="173"/>
      <c r="SLS1" s="173"/>
      <c r="SLT1" s="173"/>
      <c r="SLU1" s="173"/>
      <c r="SLV1" s="173"/>
      <c r="SLW1" s="173"/>
      <c r="SLX1" s="173"/>
      <c r="SLY1" s="173"/>
      <c r="SLZ1" s="173"/>
      <c r="SMA1" s="173"/>
      <c r="SMB1" s="173"/>
      <c r="SMC1" s="173"/>
      <c r="SMD1" s="173"/>
      <c r="SME1" s="173"/>
      <c r="SMF1" s="173"/>
      <c r="SMG1" s="173"/>
      <c r="SMH1" s="173"/>
      <c r="SMI1" s="173"/>
      <c r="SMJ1" s="173"/>
      <c r="SMK1" s="173"/>
      <c r="SML1" s="173"/>
      <c r="SMM1" s="173"/>
      <c r="SMN1" s="173"/>
      <c r="SMO1" s="173"/>
      <c r="SMP1" s="173"/>
      <c r="SMQ1" s="173"/>
      <c r="SMR1" s="173"/>
      <c r="SMS1" s="173"/>
      <c r="SMT1" s="173"/>
      <c r="SMU1" s="173"/>
      <c r="SMV1" s="173"/>
      <c r="SMW1" s="173"/>
      <c r="SMX1" s="173"/>
      <c r="SMY1" s="173"/>
      <c r="SMZ1" s="173"/>
      <c r="SNA1" s="173"/>
      <c r="SNB1" s="173"/>
      <c r="SNC1" s="173"/>
      <c r="SND1" s="173"/>
      <c r="SNE1" s="173"/>
      <c r="SNF1" s="173"/>
      <c r="SNG1" s="173"/>
      <c r="SNH1" s="173"/>
      <c r="SNI1" s="173"/>
      <c r="SNJ1" s="173"/>
      <c r="SNK1" s="173"/>
      <c r="SNL1" s="173"/>
      <c r="SNM1" s="173"/>
      <c r="SNN1" s="173"/>
      <c r="SNO1" s="173"/>
      <c r="SNP1" s="173"/>
      <c r="SNQ1" s="173"/>
      <c r="SNR1" s="173"/>
      <c r="SNS1" s="173"/>
      <c r="SNT1" s="173"/>
      <c r="SNU1" s="173"/>
      <c r="SNV1" s="173"/>
      <c r="SNW1" s="173"/>
      <c r="SNX1" s="173"/>
      <c r="SNY1" s="173"/>
      <c r="SNZ1" s="173"/>
      <c r="SOA1" s="173"/>
      <c r="SOB1" s="173"/>
      <c r="SOC1" s="173"/>
      <c r="SOD1" s="173"/>
      <c r="SOE1" s="173"/>
      <c r="SOF1" s="173"/>
      <c r="SOG1" s="173"/>
      <c r="SOH1" s="173"/>
      <c r="SOI1" s="173"/>
      <c r="SOJ1" s="173"/>
      <c r="SOK1" s="173"/>
      <c r="SOL1" s="173"/>
      <c r="SOM1" s="173"/>
      <c r="SON1" s="173"/>
      <c r="SOO1" s="173"/>
      <c r="SOP1" s="173"/>
      <c r="SOQ1" s="173"/>
      <c r="SOR1" s="173"/>
      <c r="SOS1" s="173"/>
      <c r="SOT1" s="173"/>
      <c r="SOU1" s="173"/>
      <c r="SOV1" s="173"/>
      <c r="SOW1" s="173"/>
      <c r="SOX1" s="173"/>
      <c r="SOY1" s="173"/>
      <c r="SOZ1" s="173"/>
      <c r="SPA1" s="173"/>
      <c r="SPB1" s="173"/>
      <c r="SPC1" s="173"/>
      <c r="SPD1" s="173"/>
      <c r="SPE1" s="173"/>
      <c r="SPF1" s="173"/>
      <c r="SPG1" s="173"/>
      <c r="SPH1" s="173"/>
      <c r="SPI1" s="173"/>
      <c r="SPJ1" s="173"/>
      <c r="SPK1" s="173"/>
      <c r="SPL1" s="173"/>
      <c r="SPM1" s="173"/>
      <c r="SPN1" s="173"/>
      <c r="SPO1" s="173"/>
      <c r="SPP1" s="173"/>
      <c r="SPQ1" s="173"/>
      <c r="SPR1" s="173"/>
      <c r="SPS1" s="173"/>
      <c r="SPT1" s="173"/>
      <c r="SPU1" s="173"/>
      <c r="SPV1" s="173"/>
      <c r="SPW1" s="173"/>
      <c r="SPX1" s="173"/>
      <c r="SPY1" s="173"/>
      <c r="SPZ1" s="173"/>
      <c r="SQA1" s="173"/>
      <c r="SQB1" s="173"/>
      <c r="SQC1" s="173"/>
      <c r="SQD1" s="173"/>
      <c r="SQE1" s="173"/>
      <c r="SQF1" s="173"/>
      <c r="SQG1" s="173"/>
      <c r="SQH1" s="173"/>
      <c r="SQI1" s="173"/>
      <c r="SQJ1" s="173"/>
      <c r="SQK1" s="173"/>
      <c r="SQL1" s="173"/>
      <c r="SQM1" s="173"/>
      <c r="SQN1" s="173"/>
      <c r="SQO1" s="173"/>
      <c r="SQP1" s="173"/>
      <c r="SQQ1" s="173"/>
      <c r="SQR1" s="173"/>
      <c r="SQS1" s="173"/>
      <c r="SQT1" s="173"/>
      <c r="SQU1" s="173"/>
      <c r="SQV1" s="173"/>
      <c r="SQW1" s="173"/>
      <c r="SQX1" s="173"/>
      <c r="SQY1" s="173"/>
      <c r="SQZ1" s="173"/>
      <c r="SRA1" s="173"/>
      <c r="SRB1" s="173"/>
      <c r="SRC1" s="173"/>
      <c r="SRD1" s="173"/>
      <c r="SRE1" s="173"/>
      <c r="SRF1" s="173"/>
      <c r="SRG1" s="173"/>
      <c r="SRH1" s="173"/>
      <c r="SRI1" s="173"/>
      <c r="SRJ1" s="173"/>
      <c r="SRK1" s="173"/>
      <c r="SRL1" s="173"/>
      <c r="SRM1" s="173"/>
      <c r="SRN1" s="173"/>
      <c r="SRO1" s="173"/>
      <c r="SRP1" s="173"/>
      <c r="SRQ1" s="173"/>
      <c r="SRR1" s="173"/>
      <c r="SRS1" s="173"/>
      <c r="SRT1" s="173"/>
      <c r="SRU1" s="173"/>
      <c r="SRV1" s="173"/>
      <c r="SRW1" s="173"/>
      <c r="SRX1" s="173"/>
      <c r="SRY1" s="173"/>
      <c r="SRZ1" s="173"/>
      <c r="SSA1" s="173"/>
      <c r="SSB1" s="173"/>
      <c r="SSC1" s="173"/>
      <c r="SSD1" s="173"/>
      <c r="SSE1" s="173"/>
      <c r="SSF1" s="173"/>
      <c r="SSG1" s="173"/>
      <c r="SSH1" s="173"/>
      <c r="SSI1" s="173"/>
      <c r="SSJ1" s="173"/>
      <c r="SSK1" s="173"/>
      <c r="SSL1" s="173"/>
      <c r="SSM1" s="173"/>
      <c r="SSN1" s="173"/>
      <c r="SSO1" s="173"/>
      <c r="SSP1" s="173"/>
      <c r="SSQ1" s="173"/>
      <c r="SSR1" s="173"/>
      <c r="SSS1" s="173"/>
      <c r="SST1" s="173"/>
      <c r="SSU1" s="173"/>
      <c r="SSV1" s="173"/>
      <c r="SSW1" s="173"/>
      <c r="SSX1" s="173"/>
      <c r="SSY1" s="173"/>
      <c r="SSZ1" s="173"/>
      <c r="STA1" s="173"/>
      <c r="STB1" s="173"/>
      <c r="STC1" s="173"/>
      <c r="STD1" s="173"/>
      <c r="STE1" s="173"/>
      <c r="STF1" s="173"/>
      <c r="STG1" s="173"/>
      <c r="STH1" s="173"/>
      <c r="STI1" s="173"/>
      <c r="STJ1" s="173"/>
      <c r="STK1" s="173"/>
      <c r="STL1" s="173"/>
      <c r="STM1" s="173"/>
      <c r="STN1" s="173"/>
      <c r="STO1" s="173"/>
      <c r="STP1" s="173"/>
      <c r="STQ1" s="173"/>
      <c r="STR1" s="173"/>
      <c r="STS1" s="173"/>
      <c r="STT1" s="173"/>
      <c r="STU1" s="173"/>
      <c r="STV1" s="173"/>
      <c r="STW1" s="173"/>
      <c r="STX1" s="173"/>
      <c r="STY1" s="173"/>
      <c r="STZ1" s="173"/>
      <c r="SUA1" s="173"/>
      <c r="SUB1" s="173"/>
      <c r="SUC1" s="173"/>
      <c r="SUD1" s="173"/>
      <c r="SUE1" s="173"/>
      <c r="SUF1" s="173"/>
      <c r="SUG1" s="173"/>
      <c r="SUH1" s="173"/>
      <c r="SUI1" s="173"/>
      <c r="SUJ1" s="173"/>
      <c r="SUK1" s="173"/>
      <c r="SUL1" s="173"/>
      <c r="SUM1" s="173"/>
      <c r="SUN1" s="173"/>
      <c r="SUO1" s="173"/>
      <c r="SUP1" s="173"/>
      <c r="SUQ1" s="173"/>
      <c r="SUR1" s="173"/>
      <c r="SUS1" s="173"/>
      <c r="SUT1" s="173"/>
      <c r="SUU1" s="173"/>
      <c r="SUV1" s="173"/>
      <c r="SUW1" s="173"/>
      <c r="SUX1" s="173"/>
      <c r="SUY1" s="173"/>
      <c r="SUZ1" s="173"/>
      <c r="SVA1" s="173"/>
      <c r="SVB1" s="173"/>
      <c r="SVC1" s="173"/>
      <c r="SVD1" s="173"/>
      <c r="SVE1" s="173"/>
      <c r="SVF1" s="173"/>
      <c r="SVG1" s="173"/>
      <c r="SVH1" s="173"/>
      <c r="SVI1" s="173"/>
      <c r="SVJ1" s="173"/>
      <c r="SVK1" s="173"/>
      <c r="SVL1" s="173"/>
      <c r="SVM1" s="173"/>
      <c r="SVN1" s="173"/>
      <c r="SVO1" s="173"/>
      <c r="SVP1" s="173"/>
      <c r="SVQ1" s="173"/>
      <c r="SVR1" s="173"/>
      <c r="SVS1" s="173"/>
      <c r="SVT1" s="173"/>
      <c r="SVU1" s="173"/>
      <c r="SVV1" s="173"/>
      <c r="SVW1" s="173"/>
      <c r="SVX1" s="173"/>
      <c r="SVY1" s="173"/>
      <c r="SVZ1" s="173"/>
      <c r="SWA1" s="173"/>
      <c r="SWB1" s="173"/>
      <c r="SWC1" s="173"/>
      <c r="SWD1" s="173"/>
      <c r="SWE1" s="173"/>
      <c r="SWF1" s="173"/>
      <c r="SWG1" s="173"/>
      <c r="SWH1" s="173"/>
      <c r="SWI1" s="173"/>
      <c r="SWJ1" s="173"/>
      <c r="SWK1" s="173"/>
      <c r="SWL1" s="173"/>
      <c r="SWM1" s="173"/>
      <c r="SWN1" s="173"/>
      <c r="SWO1" s="173"/>
      <c r="SWP1" s="173"/>
      <c r="SWQ1" s="173"/>
      <c r="SWR1" s="173"/>
      <c r="SWS1" s="173"/>
      <c r="SWT1" s="173"/>
      <c r="SWU1" s="173"/>
      <c r="SWV1" s="173"/>
      <c r="SWW1" s="173"/>
      <c r="SWX1" s="173"/>
      <c r="SWY1" s="173"/>
      <c r="SWZ1" s="173"/>
      <c r="SXA1" s="173"/>
      <c r="SXB1" s="173"/>
      <c r="SXC1" s="173"/>
      <c r="SXD1" s="173"/>
      <c r="SXE1" s="173"/>
      <c r="SXF1" s="173"/>
      <c r="SXG1" s="173"/>
      <c r="SXH1" s="173"/>
      <c r="SXI1" s="173"/>
      <c r="SXJ1" s="173"/>
      <c r="SXK1" s="173"/>
      <c r="SXL1" s="173"/>
      <c r="SXM1" s="173"/>
      <c r="SXN1" s="173"/>
      <c r="SXO1" s="173"/>
      <c r="SXP1" s="173"/>
      <c r="SXQ1" s="173"/>
      <c r="SXR1" s="173"/>
      <c r="SXS1" s="173"/>
      <c r="SXT1" s="173"/>
      <c r="SXU1" s="173"/>
      <c r="SXV1" s="173"/>
      <c r="SXW1" s="173"/>
      <c r="SXX1" s="173"/>
      <c r="SXY1" s="173"/>
      <c r="SXZ1" s="173"/>
      <c r="SYA1" s="173"/>
      <c r="SYB1" s="173"/>
      <c r="SYC1" s="173"/>
      <c r="SYD1" s="173"/>
      <c r="SYE1" s="173"/>
      <c r="SYF1" s="173"/>
      <c r="SYG1" s="173"/>
      <c r="SYH1" s="173"/>
      <c r="SYI1" s="173"/>
      <c r="SYJ1" s="173"/>
      <c r="SYK1" s="173"/>
      <c r="SYL1" s="173"/>
      <c r="SYM1" s="173"/>
      <c r="SYN1" s="173"/>
      <c r="SYO1" s="173"/>
      <c r="SYP1" s="173"/>
      <c r="SYQ1" s="173"/>
      <c r="SYR1" s="173"/>
      <c r="SYS1" s="173"/>
      <c r="SYT1" s="173"/>
      <c r="SYU1" s="173"/>
      <c r="SYV1" s="173"/>
      <c r="SYW1" s="173"/>
      <c r="SYX1" s="173"/>
      <c r="SYY1" s="173"/>
      <c r="SYZ1" s="173"/>
      <c r="SZA1" s="173"/>
      <c r="SZB1" s="173"/>
      <c r="SZC1" s="173"/>
      <c r="SZD1" s="173"/>
      <c r="SZE1" s="173"/>
      <c r="SZF1" s="173"/>
      <c r="SZG1" s="173"/>
      <c r="SZH1" s="173"/>
      <c r="SZI1" s="173"/>
      <c r="SZJ1" s="173"/>
      <c r="SZK1" s="173"/>
      <c r="SZL1" s="173"/>
      <c r="SZM1" s="173"/>
      <c r="SZN1" s="173"/>
      <c r="SZO1" s="173"/>
      <c r="SZP1" s="173"/>
      <c r="SZQ1" s="173"/>
      <c r="SZR1" s="173"/>
      <c r="SZS1" s="173"/>
      <c r="SZT1" s="173"/>
      <c r="SZU1" s="173"/>
      <c r="SZV1" s="173"/>
      <c r="SZW1" s="173"/>
      <c r="SZX1" s="173"/>
      <c r="SZY1" s="173"/>
      <c r="SZZ1" s="173"/>
      <c r="TAA1" s="173"/>
      <c r="TAB1" s="173"/>
      <c r="TAC1" s="173"/>
      <c r="TAD1" s="173"/>
      <c r="TAE1" s="173"/>
      <c r="TAF1" s="173"/>
      <c r="TAG1" s="173"/>
      <c r="TAH1" s="173"/>
      <c r="TAI1" s="173"/>
      <c r="TAJ1" s="173"/>
      <c r="TAK1" s="173"/>
      <c r="TAL1" s="173"/>
      <c r="TAM1" s="173"/>
      <c r="TAN1" s="173"/>
      <c r="TAO1" s="173"/>
      <c r="TAP1" s="173"/>
      <c r="TAQ1" s="173"/>
      <c r="TAR1" s="173"/>
      <c r="TAS1" s="173"/>
      <c r="TAT1" s="173"/>
      <c r="TAU1" s="173"/>
      <c r="TAV1" s="173"/>
      <c r="TAW1" s="173"/>
      <c r="TAX1" s="173"/>
      <c r="TAY1" s="173"/>
      <c r="TAZ1" s="173"/>
      <c r="TBA1" s="173"/>
      <c r="TBB1" s="173"/>
      <c r="TBC1" s="173"/>
      <c r="TBD1" s="173"/>
      <c r="TBE1" s="173"/>
      <c r="TBF1" s="173"/>
      <c r="TBG1" s="173"/>
      <c r="TBH1" s="173"/>
      <c r="TBI1" s="173"/>
      <c r="TBJ1" s="173"/>
      <c r="TBK1" s="173"/>
      <c r="TBL1" s="173"/>
      <c r="TBM1" s="173"/>
      <c r="TBN1" s="173"/>
      <c r="TBO1" s="173"/>
      <c r="TBP1" s="173"/>
      <c r="TBQ1" s="173"/>
      <c r="TBR1" s="173"/>
      <c r="TBS1" s="173"/>
      <c r="TBT1" s="173"/>
      <c r="TBU1" s="173"/>
      <c r="TBV1" s="173"/>
      <c r="TBW1" s="173"/>
      <c r="TBX1" s="173"/>
      <c r="TBY1" s="173"/>
      <c r="TBZ1" s="173"/>
      <c r="TCA1" s="173"/>
      <c r="TCB1" s="173"/>
      <c r="TCC1" s="173"/>
      <c r="TCD1" s="173"/>
      <c r="TCE1" s="173"/>
      <c r="TCF1" s="173"/>
      <c r="TCG1" s="173"/>
      <c r="TCH1" s="173"/>
      <c r="TCI1" s="173"/>
      <c r="TCJ1" s="173"/>
      <c r="TCK1" s="173"/>
      <c r="TCL1" s="173"/>
      <c r="TCM1" s="173"/>
      <c r="TCN1" s="173"/>
      <c r="TCO1" s="173"/>
      <c r="TCP1" s="173"/>
      <c r="TCQ1" s="173"/>
      <c r="TCR1" s="173"/>
      <c r="TCS1" s="173"/>
      <c r="TCT1" s="173"/>
      <c r="TCU1" s="173"/>
      <c r="TCV1" s="173"/>
      <c r="TCW1" s="173"/>
      <c r="TCX1" s="173"/>
      <c r="TCY1" s="173"/>
      <c r="TCZ1" s="173"/>
      <c r="TDA1" s="173"/>
      <c r="TDB1" s="173"/>
      <c r="TDC1" s="173"/>
      <c r="TDD1" s="173"/>
      <c r="TDE1" s="173"/>
      <c r="TDF1" s="173"/>
      <c r="TDG1" s="173"/>
      <c r="TDH1" s="173"/>
      <c r="TDI1" s="173"/>
      <c r="TDJ1" s="173"/>
      <c r="TDK1" s="173"/>
      <c r="TDL1" s="173"/>
      <c r="TDM1" s="173"/>
      <c r="TDN1" s="173"/>
      <c r="TDO1" s="173"/>
      <c r="TDP1" s="173"/>
      <c r="TDQ1" s="173"/>
      <c r="TDR1" s="173"/>
      <c r="TDS1" s="173"/>
      <c r="TDT1" s="173"/>
      <c r="TDU1" s="173"/>
      <c r="TDV1" s="173"/>
      <c r="TDW1" s="173"/>
      <c r="TDX1" s="173"/>
      <c r="TDY1" s="173"/>
      <c r="TDZ1" s="173"/>
      <c r="TEA1" s="173"/>
      <c r="TEB1" s="173"/>
      <c r="TEC1" s="173"/>
      <c r="TED1" s="173"/>
      <c r="TEE1" s="173"/>
      <c r="TEF1" s="173"/>
      <c r="TEG1" s="173"/>
      <c r="TEH1" s="173"/>
      <c r="TEI1" s="173"/>
      <c r="TEJ1" s="173"/>
      <c r="TEK1" s="173"/>
      <c r="TEL1" s="173"/>
      <c r="TEM1" s="173"/>
      <c r="TEN1" s="173"/>
      <c r="TEO1" s="173"/>
      <c r="TEP1" s="173"/>
      <c r="TEQ1" s="173"/>
      <c r="TER1" s="173"/>
      <c r="TES1" s="173"/>
      <c r="TET1" s="173"/>
      <c r="TEU1" s="173"/>
      <c r="TEV1" s="173"/>
      <c r="TEW1" s="173"/>
      <c r="TEX1" s="173"/>
      <c r="TEY1" s="173"/>
      <c r="TEZ1" s="173"/>
      <c r="TFA1" s="173"/>
      <c r="TFB1" s="173"/>
      <c r="TFC1" s="173"/>
      <c r="TFD1" s="173"/>
      <c r="TFE1" s="173"/>
      <c r="TFF1" s="173"/>
      <c r="TFG1" s="173"/>
      <c r="TFH1" s="173"/>
      <c r="TFI1" s="173"/>
      <c r="TFJ1" s="173"/>
      <c r="TFK1" s="173"/>
      <c r="TFL1" s="173"/>
      <c r="TFM1" s="173"/>
      <c r="TFN1" s="173"/>
      <c r="TFO1" s="173"/>
      <c r="TFP1" s="173"/>
      <c r="TFQ1" s="173"/>
      <c r="TFR1" s="173"/>
      <c r="TFS1" s="173"/>
      <c r="TFT1" s="173"/>
      <c r="TFU1" s="173"/>
      <c r="TFV1" s="173"/>
      <c r="TFW1" s="173"/>
      <c r="TFX1" s="173"/>
      <c r="TFY1" s="173"/>
      <c r="TFZ1" s="173"/>
      <c r="TGA1" s="173"/>
      <c r="TGB1" s="173"/>
      <c r="TGC1" s="173"/>
      <c r="TGD1" s="173"/>
      <c r="TGE1" s="173"/>
      <c r="TGF1" s="173"/>
      <c r="TGG1" s="173"/>
      <c r="TGH1" s="173"/>
      <c r="TGI1" s="173"/>
      <c r="TGJ1" s="173"/>
      <c r="TGK1" s="173"/>
      <c r="TGL1" s="173"/>
      <c r="TGM1" s="173"/>
      <c r="TGN1" s="173"/>
      <c r="TGO1" s="173"/>
      <c r="TGP1" s="173"/>
      <c r="TGQ1" s="173"/>
      <c r="TGR1" s="173"/>
      <c r="TGS1" s="173"/>
      <c r="TGT1" s="173"/>
      <c r="TGU1" s="173"/>
      <c r="TGV1" s="173"/>
      <c r="TGW1" s="173"/>
      <c r="TGX1" s="173"/>
      <c r="TGY1" s="173"/>
      <c r="TGZ1" s="173"/>
      <c r="THA1" s="173"/>
      <c r="THB1" s="173"/>
      <c r="THC1" s="173"/>
      <c r="THD1" s="173"/>
      <c r="THE1" s="173"/>
      <c r="THF1" s="173"/>
      <c r="THG1" s="173"/>
      <c r="THH1" s="173"/>
      <c r="THI1" s="173"/>
      <c r="THJ1" s="173"/>
      <c r="THK1" s="173"/>
      <c r="THL1" s="173"/>
      <c r="THM1" s="173"/>
      <c r="THN1" s="173"/>
      <c r="THO1" s="173"/>
      <c r="THP1" s="173"/>
      <c r="THQ1" s="173"/>
      <c r="THR1" s="173"/>
      <c r="THS1" s="173"/>
      <c r="THT1" s="173"/>
      <c r="THU1" s="173"/>
      <c r="THV1" s="173"/>
      <c r="THW1" s="173"/>
      <c r="THX1" s="173"/>
      <c r="THY1" s="173"/>
      <c r="THZ1" s="173"/>
      <c r="TIA1" s="173"/>
      <c r="TIB1" s="173"/>
      <c r="TIC1" s="173"/>
      <c r="TID1" s="173"/>
      <c r="TIE1" s="173"/>
      <c r="TIF1" s="173"/>
      <c r="TIG1" s="173"/>
      <c r="TIH1" s="173"/>
      <c r="TII1" s="173"/>
      <c r="TIJ1" s="173"/>
      <c r="TIK1" s="173"/>
      <c r="TIL1" s="173"/>
      <c r="TIM1" s="173"/>
      <c r="TIN1" s="173"/>
      <c r="TIO1" s="173"/>
      <c r="TIP1" s="173"/>
      <c r="TIQ1" s="173"/>
      <c r="TIR1" s="173"/>
      <c r="TIS1" s="173"/>
      <c r="TIT1" s="173"/>
      <c r="TIU1" s="173"/>
      <c r="TIV1" s="173"/>
      <c r="TIW1" s="173"/>
      <c r="TIX1" s="173"/>
      <c r="TIY1" s="173"/>
      <c r="TIZ1" s="173"/>
      <c r="TJA1" s="173"/>
      <c r="TJB1" s="173"/>
      <c r="TJC1" s="173"/>
      <c r="TJD1" s="173"/>
      <c r="TJE1" s="173"/>
      <c r="TJF1" s="173"/>
      <c r="TJG1" s="173"/>
      <c r="TJH1" s="173"/>
      <c r="TJI1" s="173"/>
      <c r="TJJ1" s="173"/>
      <c r="TJK1" s="173"/>
      <c r="TJL1" s="173"/>
      <c r="TJM1" s="173"/>
      <c r="TJN1" s="173"/>
      <c r="TJO1" s="173"/>
      <c r="TJP1" s="173"/>
      <c r="TJQ1" s="173"/>
      <c r="TJR1" s="173"/>
      <c r="TJS1" s="173"/>
      <c r="TJT1" s="173"/>
      <c r="TJU1" s="173"/>
      <c r="TJV1" s="173"/>
      <c r="TJW1" s="173"/>
      <c r="TJX1" s="173"/>
      <c r="TJY1" s="173"/>
      <c r="TJZ1" s="173"/>
      <c r="TKA1" s="173"/>
      <c r="TKB1" s="173"/>
      <c r="TKC1" s="173"/>
      <c r="TKD1" s="173"/>
      <c r="TKE1" s="173"/>
      <c r="TKF1" s="173"/>
      <c r="TKG1" s="173"/>
      <c r="TKH1" s="173"/>
      <c r="TKI1" s="173"/>
      <c r="TKJ1" s="173"/>
      <c r="TKK1" s="173"/>
      <c r="TKL1" s="173"/>
      <c r="TKM1" s="173"/>
      <c r="TKN1" s="173"/>
      <c r="TKO1" s="173"/>
      <c r="TKP1" s="173"/>
      <c r="TKQ1" s="173"/>
      <c r="TKR1" s="173"/>
      <c r="TKS1" s="173"/>
      <c r="TKT1" s="173"/>
      <c r="TKU1" s="173"/>
      <c r="TKV1" s="173"/>
      <c r="TKW1" s="173"/>
      <c r="TKX1" s="173"/>
      <c r="TKY1" s="173"/>
      <c r="TKZ1" s="173"/>
      <c r="TLA1" s="173"/>
      <c r="TLB1" s="173"/>
      <c r="TLC1" s="173"/>
      <c r="TLD1" s="173"/>
      <c r="TLE1" s="173"/>
      <c r="TLF1" s="173"/>
      <c r="TLG1" s="173"/>
      <c r="TLH1" s="173"/>
      <c r="TLI1" s="173"/>
      <c r="TLJ1" s="173"/>
      <c r="TLK1" s="173"/>
      <c r="TLL1" s="173"/>
      <c r="TLM1" s="173"/>
      <c r="TLN1" s="173"/>
      <c r="TLO1" s="173"/>
      <c r="TLP1" s="173"/>
      <c r="TLQ1" s="173"/>
      <c r="TLR1" s="173"/>
      <c r="TLS1" s="173"/>
      <c r="TLT1" s="173"/>
      <c r="TLU1" s="173"/>
      <c r="TLV1" s="173"/>
      <c r="TLW1" s="173"/>
      <c r="TLX1" s="173"/>
      <c r="TLY1" s="173"/>
      <c r="TLZ1" s="173"/>
      <c r="TMA1" s="173"/>
      <c r="TMB1" s="173"/>
      <c r="TMC1" s="173"/>
      <c r="TMD1" s="173"/>
      <c r="TME1" s="173"/>
      <c r="TMF1" s="173"/>
      <c r="TMG1" s="173"/>
      <c r="TMH1" s="173"/>
      <c r="TMI1" s="173"/>
      <c r="TMJ1" s="173"/>
      <c r="TMK1" s="173"/>
      <c r="TML1" s="173"/>
      <c r="TMM1" s="173"/>
      <c r="TMN1" s="173"/>
      <c r="TMO1" s="173"/>
      <c r="TMP1" s="173"/>
      <c r="TMQ1" s="173"/>
      <c r="TMR1" s="173"/>
      <c r="TMS1" s="173"/>
      <c r="TMT1" s="173"/>
      <c r="TMU1" s="173"/>
      <c r="TMV1" s="173"/>
      <c r="TMW1" s="173"/>
      <c r="TMX1" s="173"/>
      <c r="TMY1" s="173"/>
      <c r="TMZ1" s="173"/>
      <c r="TNA1" s="173"/>
      <c r="TNB1" s="173"/>
      <c r="TNC1" s="173"/>
      <c r="TND1" s="173"/>
      <c r="TNE1" s="173"/>
      <c r="TNF1" s="173"/>
      <c r="TNG1" s="173"/>
      <c r="TNH1" s="173"/>
      <c r="TNI1" s="173"/>
      <c r="TNJ1" s="173"/>
      <c r="TNK1" s="173"/>
      <c r="TNL1" s="173"/>
      <c r="TNM1" s="173"/>
      <c r="TNN1" s="173"/>
      <c r="TNO1" s="173"/>
      <c r="TNP1" s="173"/>
      <c r="TNQ1" s="173"/>
      <c r="TNR1" s="173"/>
      <c r="TNS1" s="173"/>
      <c r="TNT1" s="173"/>
      <c r="TNU1" s="173"/>
      <c r="TNV1" s="173"/>
      <c r="TNW1" s="173"/>
      <c r="TNX1" s="173"/>
      <c r="TNY1" s="173"/>
      <c r="TNZ1" s="173"/>
      <c r="TOA1" s="173"/>
      <c r="TOB1" s="173"/>
      <c r="TOC1" s="173"/>
      <c r="TOD1" s="173"/>
      <c r="TOE1" s="173"/>
      <c r="TOF1" s="173"/>
      <c r="TOG1" s="173"/>
      <c r="TOH1" s="173"/>
      <c r="TOI1" s="173"/>
      <c r="TOJ1" s="173"/>
      <c r="TOK1" s="173"/>
      <c r="TOL1" s="173"/>
      <c r="TOM1" s="173"/>
      <c r="TON1" s="173"/>
      <c r="TOO1" s="173"/>
      <c r="TOP1" s="173"/>
      <c r="TOQ1" s="173"/>
      <c r="TOR1" s="173"/>
      <c r="TOS1" s="173"/>
      <c r="TOT1" s="173"/>
      <c r="TOU1" s="173"/>
      <c r="TOV1" s="173"/>
      <c r="TOW1" s="173"/>
      <c r="TOX1" s="173"/>
      <c r="TOY1" s="173"/>
      <c r="TOZ1" s="173"/>
      <c r="TPA1" s="173"/>
      <c r="TPB1" s="173"/>
      <c r="TPC1" s="173"/>
      <c r="TPD1" s="173"/>
      <c r="TPE1" s="173"/>
      <c r="TPF1" s="173"/>
      <c r="TPG1" s="173"/>
      <c r="TPH1" s="173"/>
      <c r="TPI1" s="173"/>
      <c r="TPJ1" s="173"/>
      <c r="TPK1" s="173"/>
      <c r="TPL1" s="173"/>
      <c r="TPM1" s="173"/>
      <c r="TPN1" s="173"/>
      <c r="TPO1" s="173"/>
      <c r="TPP1" s="173"/>
      <c r="TPQ1" s="173"/>
      <c r="TPR1" s="173"/>
      <c r="TPS1" s="173"/>
      <c r="TPT1" s="173"/>
      <c r="TPU1" s="173"/>
      <c r="TPV1" s="173"/>
      <c r="TPW1" s="173"/>
      <c r="TPX1" s="173"/>
      <c r="TPY1" s="173"/>
      <c r="TPZ1" s="173"/>
      <c r="TQA1" s="173"/>
      <c r="TQB1" s="173"/>
      <c r="TQC1" s="173"/>
      <c r="TQD1" s="173"/>
      <c r="TQE1" s="173"/>
      <c r="TQF1" s="173"/>
      <c r="TQG1" s="173"/>
      <c r="TQH1" s="173"/>
      <c r="TQI1" s="173"/>
      <c r="TQJ1" s="173"/>
      <c r="TQK1" s="173"/>
      <c r="TQL1" s="173"/>
      <c r="TQM1" s="173"/>
      <c r="TQN1" s="173"/>
      <c r="TQO1" s="173"/>
      <c r="TQP1" s="173"/>
      <c r="TQQ1" s="173"/>
      <c r="TQR1" s="173"/>
      <c r="TQS1" s="173"/>
      <c r="TQT1" s="173"/>
      <c r="TQU1" s="173"/>
      <c r="TQV1" s="173"/>
      <c r="TQW1" s="173"/>
      <c r="TQX1" s="173"/>
      <c r="TQY1" s="173"/>
      <c r="TQZ1" s="173"/>
      <c r="TRA1" s="173"/>
      <c r="TRB1" s="173"/>
      <c r="TRC1" s="173"/>
      <c r="TRD1" s="173"/>
      <c r="TRE1" s="173"/>
      <c r="TRF1" s="173"/>
      <c r="TRG1" s="173"/>
      <c r="TRH1" s="173"/>
      <c r="TRI1" s="173"/>
      <c r="TRJ1" s="173"/>
      <c r="TRK1" s="173"/>
      <c r="TRL1" s="173"/>
      <c r="TRM1" s="173"/>
      <c r="TRN1" s="173"/>
      <c r="TRO1" s="173"/>
      <c r="TRP1" s="173"/>
      <c r="TRQ1" s="173"/>
      <c r="TRR1" s="173"/>
      <c r="TRS1" s="173"/>
      <c r="TRT1" s="173"/>
      <c r="TRU1" s="173"/>
      <c r="TRV1" s="173"/>
      <c r="TRW1" s="173"/>
      <c r="TRX1" s="173"/>
      <c r="TRY1" s="173"/>
      <c r="TRZ1" s="173"/>
      <c r="TSA1" s="173"/>
      <c r="TSB1" s="173"/>
      <c r="TSC1" s="173"/>
      <c r="TSD1" s="173"/>
      <c r="TSE1" s="173"/>
      <c r="TSF1" s="173"/>
      <c r="TSG1" s="173"/>
      <c r="TSH1" s="173"/>
      <c r="TSI1" s="173"/>
      <c r="TSJ1" s="173"/>
      <c r="TSK1" s="173"/>
      <c r="TSL1" s="173"/>
      <c r="TSM1" s="173"/>
      <c r="TSN1" s="173"/>
      <c r="TSO1" s="173"/>
      <c r="TSP1" s="173"/>
      <c r="TSQ1" s="173"/>
      <c r="TSR1" s="173"/>
      <c r="TSS1" s="173"/>
      <c r="TST1" s="173"/>
      <c r="TSU1" s="173"/>
      <c r="TSV1" s="173"/>
      <c r="TSW1" s="173"/>
      <c r="TSX1" s="173"/>
      <c r="TSY1" s="173"/>
      <c r="TSZ1" s="173"/>
      <c r="TTA1" s="173"/>
      <c r="TTB1" s="173"/>
      <c r="TTC1" s="173"/>
      <c r="TTD1" s="173"/>
      <c r="TTE1" s="173"/>
      <c r="TTF1" s="173"/>
      <c r="TTG1" s="173"/>
      <c r="TTH1" s="173"/>
      <c r="TTI1" s="173"/>
      <c r="TTJ1" s="173"/>
      <c r="TTK1" s="173"/>
      <c r="TTL1" s="173"/>
      <c r="TTM1" s="173"/>
      <c r="TTN1" s="173"/>
      <c r="TTO1" s="173"/>
      <c r="TTP1" s="173"/>
      <c r="TTQ1" s="173"/>
      <c r="TTR1" s="173"/>
      <c r="TTS1" s="173"/>
      <c r="TTT1" s="173"/>
      <c r="TTU1" s="173"/>
      <c r="TTV1" s="173"/>
      <c r="TTW1" s="173"/>
      <c r="TTX1" s="173"/>
      <c r="TTY1" s="173"/>
      <c r="TTZ1" s="173"/>
      <c r="TUA1" s="173"/>
      <c r="TUB1" s="173"/>
      <c r="TUC1" s="173"/>
      <c r="TUD1" s="173"/>
      <c r="TUE1" s="173"/>
      <c r="TUF1" s="173"/>
      <c r="TUG1" s="173"/>
      <c r="TUH1" s="173"/>
      <c r="TUI1" s="173"/>
      <c r="TUJ1" s="173"/>
      <c r="TUK1" s="173"/>
      <c r="TUL1" s="173"/>
      <c r="TUM1" s="173"/>
      <c r="TUN1" s="173"/>
      <c r="TUO1" s="173"/>
      <c r="TUP1" s="173"/>
      <c r="TUQ1" s="173"/>
      <c r="TUR1" s="173"/>
      <c r="TUS1" s="173"/>
      <c r="TUT1" s="173"/>
      <c r="TUU1" s="173"/>
      <c r="TUV1" s="173"/>
      <c r="TUW1" s="173"/>
      <c r="TUX1" s="173"/>
      <c r="TUY1" s="173"/>
      <c r="TUZ1" s="173"/>
      <c r="TVA1" s="173"/>
      <c r="TVB1" s="173"/>
      <c r="TVC1" s="173"/>
      <c r="TVD1" s="173"/>
      <c r="TVE1" s="173"/>
      <c r="TVF1" s="173"/>
      <c r="TVG1" s="173"/>
      <c r="TVH1" s="173"/>
      <c r="TVI1" s="173"/>
      <c r="TVJ1" s="173"/>
      <c r="TVK1" s="173"/>
      <c r="TVL1" s="173"/>
      <c r="TVM1" s="173"/>
      <c r="TVN1" s="173"/>
      <c r="TVO1" s="173"/>
      <c r="TVP1" s="173"/>
      <c r="TVQ1" s="173"/>
      <c r="TVR1" s="173"/>
      <c r="TVS1" s="173"/>
      <c r="TVT1" s="173"/>
      <c r="TVU1" s="173"/>
      <c r="TVV1" s="173"/>
      <c r="TVW1" s="173"/>
      <c r="TVX1" s="173"/>
      <c r="TVY1" s="173"/>
      <c r="TVZ1" s="173"/>
      <c r="TWA1" s="173"/>
      <c r="TWB1" s="173"/>
      <c r="TWC1" s="173"/>
      <c r="TWD1" s="173"/>
      <c r="TWE1" s="173"/>
      <c r="TWF1" s="173"/>
      <c r="TWG1" s="173"/>
      <c r="TWH1" s="173"/>
      <c r="TWI1" s="173"/>
      <c r="TWJ1" s="173"/>
      <c r="TWK1" s="173"/>
      <c r="TWL1" s="173"/>
      <c r="TWM1" s="173"/>
      <c r="TWN1" s="173"/>
      <c r="TWO1" s="173"/>
      <c r="TWP1" s="173"/>
      <c r="TWQ1" s="173"/>
      <c r="TWR1" s="173"/>
      <c r="TWS1" s="173"/>
      <c r="TWT1" s="173"/>
      <c r="TWU1" s="173"/>
      <c r="TWV1" s="173"/>
      <c r="TWW1" s="173"/>
      <c r="TWX1" s="173"/>
      <c r="TWY1" s="173"/>
      <c r="TWZ1" s="173"/>
      <c r="TXA1" s="173"/>
      <c r="TXB1" s="173"/>
      <c r="TXC1" s="173"/>
      <c r="TXD1" s="173"/>
      <c r="TXE1" s="173"/>
      <c r="TXF1" s="173"/>
      <c r="TXG1" s="173"/>
      <c r="TXH1" s="173"/>
      <c r="TXI1" s="173"/>
      <c r="TXJ1" s="173"/>
      <c r="TXK1" s="173"/>
      <c r="TXL1" s="173"/>
      <c r="TXM1" s="173"/>
      <c r="TXN1" s="173"/>
      <c r="TXO1" s="173"/>
      <c r="TXP1" s="173"/>
      <c r="TXQ1" s="173"/>
      <c r="TXR1" s="173"/>
      <c r="TXS1" s="173"/>
      <c r="TXT1" s="173"/>
      <c r="TXU1" s="173"/>
      <c r="TXV1" s="173"/>
      <c r="TXW1" s="173"/>
      <c r="TXX1" s="173"/>
      <c r="TXY1" s="173"/>
      <c r="TXZ1" s="173"/>
      <c r="TYA1" s="173"/>
      <c r="TYB1" s="173"/>
      <c r="TYC1" s="173"/>
      <c r="TYD1" s="173"/>
      <c r="TYE1" s="173"/>
      <c r="TYF1" s="173"/>
      <c r="TYG1" s="173"/>
      <c r="TYH1" s="173"/>
      <c r="TYI1" s="173"/>
      <c r="TYJ1" s="173"/>
      <c r="TYK1" s="173"/>
      <c r="TYL1" s="173"/>
      <c r="TYM1" s="173"/>
      <c r="TYN1" s="173"/>
      <c r="TYO1" s="173"/>
      <c r="TYP1" s="173"/>
      <c r="TYQ1" s="173"/>
      <c r="TYR1" s="173"/>
      <c r="TYS1" s="173"/>
      <c r="TYT1" s="173"/>
      <c r="TYU1" s="173"/>
      <c r="TYV1" s="173"/>
      <c r="TYW1" s="173"/>
      <c r="TYX1" s="173"/>
      <c r="TYY1" s="173"/>
      <c r="TYZ1" s="173"/>
      <c r="TZA1" s="173"/>
      <c r="TZB1" s="173"/>
      <c r="TZC1" s="173"/>
      <c r="TZD1" s="173"/>
      <c r="TZE1" s="173"/>
      <c r="TZF1" s="173"/>
      <c r="TZG1" s="173"/>
      <c r="TZH1" s="173"/>
      <c r="TZI1" s="173"/>
      <c r="TZJ1" s="173"/>
      <c r="TZK1" s="173"/>
      <c r="TZL1" s="173"/>
      <c r="TZM1" s="173"/>
      <c r="TZN1" s="173"/>
      <c r="TZO1" s="173"/>
      <c r="TZP1" s="173"/>
      <c r="TZQ1" s="173"/>
      <c r="TZR1" s="173"/>
      <c r="TZS1" s="173"/>
      <c r="TZT1" s="173"/>
      <c r="TZU1" s="173"/>
      <c r="TZV1" s="173"/>
      <c r="TZW1" s="173"/>
      <c r="TZX1" s="173"/>
      <c r="TZY1" s="173"/>
      <c r="TZZ1" s="173"/>
      <c r="UAA1" s="173"/>
      <c r="UAB1" s="173"/>
      <c r="UAC1" s="173"/>
      <c r="UAD1" s="173"/>
      <c r="UAE1" s="173"/>
      <c r="UAF1" s="173"/>
      <c r="UAG1" s="173"/>
      <c r="UAH1" s="173"/>
      <c r="UAI1" s="173"/>
      <c r="UAJ1" s="173"/>
      <c r="UAK1" s="173"/>
      <c r="UAL1" s="173"/>
      <c r="UAM1" s="173"/>
      <c r="UAN1" s="173"/>
      <c r="UAO1" s="173"/>
      <c r="UAP1" s="173"/>
      <c r="UAQ1" s="173"/>
      <c r="UAR1" s="173"/>
      <c r="UAS1" s="173"/>
      <c r="UAT1" s="173"/>
      <c r="UAU1" s="173"/>
      <c r="UAV1" s="173"/>
      <c r="UAW1" s="173"/>
      <c r="UAX1" s="173"/>
      <c r="UAY1" s="173"/>
      <c r="UAZ1" s="173"/>
      <c r="UBA1" s="173"/>
      <c r="UBB1" s="173"/>
      <c r="UBC1" s="173"/>
      <c r="UBD1" s="173"/>
      <c r="UBE1" s="173"/>
      <c r="UBF1" s="173"/>
      <c r="UBG1" s="173"/>
      <c r="UBH1" s="173"/>
      <c r="UBI1" s="173"/>
      <c r="UBJ1" s="173"/>
      <c r="UBK1" s="173"/>
      <c r="UBL1" s="173"/>
      <c r="UBM1" s="173"/>
      <c r="UBN1" s="173"/>
      <c r="UBO1" s="173"/>
      <c r="UBP1" s="173"/>
      <c r="UBQ1" s="173"/>
      <c r="UBR1" s="173"/>
      <c r="UBS1" s="173"/>
      <c r="UBT1" s="173"/>
      <c r="UBU1" s="173"/>
      <c r="UBV1" s="173"/>
      <c r="UBW1" s="173"/>
      <c r="UBX1" s="173"/>
      <c r="UBY1" s="173"/>
      <c r="UBZ1" s="173"/>
      <c r="UCA1" s="173"/>
      <c r="UCB1" s="173"/>
      <c r="UCC1" s="173"/>
      <c r="UCD1" s="173"/>
      <c r="UCE1" s="173"/>
      <c r="UCF1" s="173"/>
      <c r="UCG1" s="173"/>
      <c r="UCH1" s="173"/>
      <c r="UCI1" s="173"/>
      <c r="UCJ1" s="173"/>
      <c r="UCK1" s="173"/>
      <c r="UCL1" s="173"/>
      <c r="UCM1" s="173"/>
      <c r="UCN1" s="173"/>
      <c r="UCO1" s="173"/>
      <c r="UCP1" s="173"/>
      <c r="UCQ1" s="173"/>
      <c r="UCR1" s="173"/>
      <c r="UCS1" s="173"/>
      <c r="UCT1" s="173"/>
      <c r="UCU1" s="173"/>
      <c r="UCV1" s="173"/>
      <c r="UCW1" s="173"/>
      <c r="UCX1" s="173"/>
      <c r="UCY1" s="173"/>
      <c r="UCZ1" s="173"/>
      <c r="UDA1" s="173"/>
      <c r="UDB1" s="173"/>
      <c r="UDC1" s="173"/>
      <c r="UDD1" s="173"/>
      <c r="UDE1" s="173"/>
      <c r="UDF1" s="173"/>
      <c r="UDG1" s="173"/>
      <c r="UDH1" s="173"/>
      <c r="UDI1" s="173"/>
      <c r="UDJ1" s="173"/>
      <c r="UDK1" s="173"/>
      <c r="UDL1" s="173"/>
      <c r="UDM1" s="173"/>
      <c r="UDN1" s="173"/>
      <c r="UDO1" s="173"/>
      <c r="UDP1" s="173"/>
      <c r="UDQ1" s="173"/>
      <c r="UDR1" s="173"/>
      <c r="UDS1" s="173"/>
      <c r="UDT1" s="173"/>
      <c r="UDU1" s="173"/>
      <c r="UDV1" s="173"/>
      <c r="UDW1" s="173"/>
      <c r="UDX1" s="173"/>
      <c r="UDY1" s="173"/>
      <c r="UDZ1" s="173"/>
      <c r="UEA1" s="173"/>
      <c r="UEB1" s="173"/>
      <c r="UEC1" s="173"/>
      <c r="UED1" s="173"/>
      <c r="UEE1" s="173"/>
      <c r="UEF1" s="173"/>
      <c r="UEG1" s="173"/>
      <c r="UEH1" s="173"/>
      <c r="UEI1" s="173"/>
      <c r="UEJ1" s="173"/>
      <c r="UEK1" s="173"/>
      <c r="UEL1" s="173"/>
      <c r="UEM1" s="173"/>
      <c r="UEN1" s="173"/>
      <c r="UEO1" s="173"/>
      <c r="UEP1" s="173"/>
      <c r="UEQ1" s="173"/>
      <c r="UER1" s="173"/>
      <c r="UES1" s="173"/>
      <c r="UET1" s="173"/>
      <c r="UEU1" s="173"/>
      <c r="UEV1" s="173"/>
      <c r="UEW1" s="173"/>
      <c r="UEX1" s="173"/>
      <c r="UEY1" s="173"/>
      <c r="UEZ1" s="173"/>
      <c r="UFA1" s="173"/>
      <c r="UFB1" s="173"/>
      <c r="UFC1" s="173"/>
      <c r="UFD1" s="173"/>
      <c r="UFE1" s="173"/>
      <c r="UFF1" s="173"/>
      <c r="UFG1" s="173"/>
      <c r="UFH1" s="173"/>
      <c r="UFI1" s="173"/>
      <c r="UFJ1" s="173"/>
      <c r="UFK1" s="173"/>
      <c r="UFL1" s="173"/>
      <c r="UFM1" s="173"/>
      <c r="UFN1" s="173"/>
      <c r="UFO1" s="173"/>
      <c r="UFP1" s="173"/>
      <c r="UFQ1" s="173"/>
      <c r="UFR1" s="173"/>
      <c r="UFS1" s="173"/>
      <c r="UFT1" s="173"/>
      <c r="UFU1" s="173"/>
      <c r="UFV1" s="173"/>
      <c r="UFW1" s="173"/>
      <c r="UFX1" s="173"/>
      <c r="UFY1" s="173"/>
      <c r="UFZ1" s="173"/>
      <c r="UGA1" s="173"/>
      <c r="UGB1" s="173"/>
      <c r="UGC1" s="173"/>
      <c r="UGD1" s="173"/>
      <c r="UGE1" s="173"/>
      <c r="UGF1" s="173"/>
      <c r="UGG1" s="173"/>
      <c r="UGH1" s="173"/>
      <c r="UGI1" s="173"/>
      <c r="UGJ1" s="173"/>
      <c r="UGK1" s="173"/>
      <c r="UGL1" s="173"/>
      <c r="UGM1" s="173"/>
      <c r="UGN1" s="173"/>
      <c r="UGO1" s="173"/>
      <c r="UGP1" s="173"/>
      <c r="UGQ1" s="173"/>
      <c r="UGR1" s="173"/>
      <c r="UGS1" s="173"/>
      <c r="UGT1" s="173"/>
      <c r="UGU1" s="173"/>
      <c r="UGV1" s="173"/>
      <c r="UGW1" s="173"/>
      <c r="UGX1" s="173"/>
      <c r="UGY1" s="173"/>
      <c r="UGZ1" s="173"/>
      <c r="UHA1" s="173"/>
      <c r="UHB1" s="173"/>
      <c r="UHC1" s="173"/>
      <c r="UHD1" s="173"/>
      <c r="UHE1" s="173"/>
      <c r="UHF1" s="173"/>
      <c r="UHG1" s="173"/>
      <c r="UHH1" s="173"/>
      <c r="UHI1" s="173"/>
      <c r="UHJ1" s="173"/>
      <c r="UHK1" s="173"/>
      <c r="UHL1" s="173"/>
      <c r="UHM1" s="173"/>
      <c r="UHN1" s="173"/>
      <c r="UHO1" s="173"/>
      <c r="UHP1" s="173"/>
      <c r="UHQ1" s="173"/>
      <c r="UHR1" s="173"/>
      <c r="UHS1" s="173"/>
      <c r="UHT1" s="173"/>
      <c r="UHU1" s="173"/>
      <c r="UHV1" s="173"/>
      <c r="UHW1" s="173"/>
      <c r="UHX1" s="173"/>
      <c r="UHY1" s="173"/>
      <c r="UHZ1" s="173"/>
      <c r="UIA1" s="173"/>
      <c r="UIB1" s="173"/>
      <c r="UIC1" s="173"/>
      <c r="UID1" s="173"/>
      <c r="UIE1" s="173"/>
      <c r="UIF1" s="173"/>
      <c r="UIG1" s="173"/>
      <c r="UIH1" s="173"/>
      <c r="UII1" s="173"/>
      <c r="UIJ1" s="173"/>
      <c r="UIK1" s="173"/>
      <c r="UIL1" s="173"/>
      <c r="UIM1" s="173"/>
      <c r="UIN1" s="173"/>
      <c r="UIO1" s="173"/>
      <c r="UIP1" s="173"/>
      <c r="UIQ1" s="173"/>
      <c r="UIR1" s="173"/>
      <c r="UIS1" s="173"/>
      <c r="UIT1" s="173"/>
      <c r="UIU1" s="173"/>
      <c r="UIV1" s="173"/>
      <c r="UIW1" s="173"/>
      <c r="UIX1" s="173"/>
      <c r="UIY1" s="173"/>
      <c r="UIZ1" s="173"/>
      <c r="UJA1" s="173"/>
      <c r="UJB1" s="173"/>
      <c r="UJC1" s="173"/>
      <c r="UJD1" s="173"/>
      <c r="UJE1" s="173"/>
      <c r="UJF1" s="173"/>
      <c r="UJG1" s="173"/>
      <c r="UJH1" s="173"/>
      <c r="UJI1" s="173"/>
      <c r="UJJ1" s="173"/>
      <c r="UJK1" s="173"/>
      <c r="UJL1" s="173"/>
      <c r="UJM1" s="173"/>
      <c r="UJN1" s="173"/>
      <c r="UJO1" s="173"/>
      <c r="UJP1" s="173"/>
      <c r="UJQ1" s="173"/>
      <c r="UJR1" s="173"/>
      <c r="UJS1" s="173"/>
      <c r="UJT1" s="173"/>
      <c r="UJU1" s="173"/>
      <c r="UJV1" s="173"/>
      <c r="UJW1" s="173"/>
      <c r="UJX1" s="173"/>
      <c r="UJY1" s="173"/>
      <c r="UJZ1" s="173"/>
      <c r="UKA1" s="173"/>
      <c r="UKB1" s="173"/>
      <c r="UKC1" s="173"/>
      <c r="UKD1" s="173"/>
      <c r="UKE1" s="173"/>
      <c r="UKF1" s="173"/>
      <c r="UKG1" s="173"/>
      <c r="UKH1" s="173"/>
      <c r="UKI1" s="173"/>
      <c r="UKJ1" s="173"/>
      <c r="UKK1" s="173"/>
      <c r="UKL1" s="173"/>
      <c r="UKM1" s="173"/>
      <c r="UKN1" s="173"/>
      <c r="UKO1" s="173"/>
      <c r="UKP1" s="173"/>
      <c r="UKQ1" s="173"/>
      <c r="UKR1" s="173"/>
      <c r="UKS1" s="173"/>
      <c r="UKT1" s="173"/>
      <c r="UKU1" s="173"/>
      <c r="UKV1" s="173"/>
      <c r="UKW1" s="173"/>
      <c r="UKX1" s="173"/>
      <c r="UKY1" s="173"/>
      <c r="UKZ1" s="173"/>
      <c r="ULA1" s="173"/>
      <c r="ULB1" s="173"/>
      <c r="ULC1" s="173"/>
      <c r="ULD1" s="173"/>
      <c r="ULE1" s="173"/>
      <c r="ULF1" s="173"/>
      <c r="ULG1" s="173"/>
      <c r="ULH1" s="173"/>
      <c r="ULI1" s="173"/>
      <c r="ULJ1" s="173"/>
      <c r="ULK1" s="173"/>
      <c r="ULL1" s="173"/>
      <c r="ULM1" s="173"/>
      <c r="ULN1" s="173"/>
      <c r="ULO1" s="173"/>
      <c r="ULP1" s="173"/>
      <c r="ULQ1" s="173"/>
      <c r="ULR1" s="173"/>
      <c r="ULS1" s="173"/>
      <c r="ULT1" s="173"/>
      <c r="ULU1" s="173"/>
      <c r="ULV1" s="173"/>
      <c r="ULW1" s="173"/>
      <c r="ULX1" s="173"/>
      <c r="ULY1" s="173"/>
      <c r="ULZ1" s="173"/>
      <c r="UMA1" s="173"/>
      <c r="UMB1" s="173"/>
      <c r="UMC1" s="173"/>
      <c r="UMD1" s="173"/>
      <c r="UME1" s="173"/>
      <c r="UMF1" s="173"/>
      <c r="UMG1" s="173"/>
      <c r="UMH1" s="173"/>
      <c r="UMI1" s="173"/>
      <c r="UMJ1" s="173"/>
      <c r="UMK1" s="173"/>
      <c r="UML1" s="173"/>
      <c r="UMM1" s="173"/>
      <c r="UMN1" s="173"/>
      <c r="UMO1" s="173"/>
      <c r="UMP1" s="173"/>
      <c r="UMQ1" s="173"/>
      <c r="UMR1" s="173"/>
      <c r="UMS1" s="173"/>
      <c r="UMT1" s="173"/>
      <c r="UMU1" s="173"/>
      <c r="UMV1" s="173"/>
      <c r="UMW1" s="173"/>
      <c r="UMX1" s="173"/>
      <c r="UMY1" s="173"/>
      <c r="UMZ1" s="173"/>
      <c r="UNA1" s="173"/>
      <c r="UNB1" s="173"/>
      <c r="UNC1" s="173"/>
      <c r="UND1" s="173"/>
      <c r="UNE1" s="173"/>
      <c r="UNF1" s="173"/>
      <c r="UNG1" s="173"/>
      <c r="UNH1" s="173"/>
      <c r="UNI1" s="173"/>
      <c r="UNJ1" s="173"/>
      <c r="UNK1" s="173"/>
      <c r="UNL1" s="173"/>
      <c r="UNM1" s="173"/>
      <c r="UNN1" s="173"/>
      <c r="UNO1" s="173"/>
      <c r="UNP1" s="173"/>
      <c r="UNQ1" s="173"/>
      <c r="UNR1" s="173"/>
      <c r="UNS1" s="173"/>
      <c r="UNT1" s="173"/>
      <c r="UNU1" s="173"/>
      <c r="UNV1" s="173"/>
      <c r="UNW1" s="173"/>
      <c r="UNX1" s="173"/>
      <c r="UNY1" s="173"/>
      <c r="UNZ1" s="173"/>
      <c r="UOA1" s="173"/>
      <c r="UOB1" s="173"/>
      <c r="UOC1" s="173"/>
      <c r="UOD1" s="173"/>
      <c r="UOE1" s="173"/>
      <c r="UOF1" s="173"/>
      <c r="UOG1" s="173"/>
      <c r="UOH1" s="173"/>
      <c r="UOI1" s="173"/>
      <c r="UOJ1" s="173"/>
      <c r="UOK1" s="173"/>
      <c r="UOL1" s="173"/>
      <c r="UOM1" s="173"/>
      <c r="UON1" s="173"/>
      <c r="UOO1" s="173"/>
      <c r="UOP1" s="173"/>
      <c r="UOQ1" s="173"/>
      <c r="UOR1" s="173"/>
      <c r="UOS1" s="173"/>
      <c r="UOT1" s="173"/>
      <c r="UOU1" s="173"/>
      <c r="UOV1" s="173"/>
      <c r="UOW1" s="173"/>
      <c r="UOX1" s="173"/>
      <c r="UOY1" s="173"/>
      <c r="UOZ1" s="173"/>
      <c r="UPA1" s="173"/>
      <c r="UPB1" s="173"/>
      <c r="UPC1" s="173"/>
      <c r="UPD1" s="173"/>
      <c r="UPE1" s="173"/>
      <c r="UPF1" s="173"/>
      <c r="UPG1" s="173"/>
      <c r="UPH1" s="173"/>
      <c r="UPI1" s="173"/>
      <c r="UPJ1" s="173"/>
      <c r="UPK1" s="173"/>
      <c r="UPL1" s="173"/>
      <c r="UPM1" s="173"/>
      <c r="UPN1" s="173"/>
      <c r="UPO1" s="173"/>
      <c r="UPP1" s="173"/>
      <c r="UPQ1" s="173"/>
      <c r="UPR1" s="173"/>
      <c r="UPS1" s="173"/>
      <c r="UPT1" s="173"/>
      <c r="UPU1" s="173"/>
      <c r="UPV1" s="173"/>
      <c r="UPW1" s="173"/>
      <c r="UPX1" s="173"/>
      <c r="UPY1" s="173"/>
      <c r="UPZ1" s="173"/>
      <c r="UQA1" s="173"/>
      <c r="UQB1" s="173"/>
      <c r="UQC1" s="173"/>
      <c r="UQD1" s="173"/>
      <c r="UQE1" s="173"/>
      <c r="UQF1" s="173"/>
      <c r="UQG1" s="173"/>
      <c r="UQH1" s="173"/>
      <c r="UQI1" s="173"/>
      <c r="UQJ1" s="173"/>
      <c r="UQK1" s="173"/>
      <c r="UQL1" s="173"/>
      <c r="UQM1" s="173"/>
      <c r="UQN1" s="173"/>
      <c r="UQO1" s="173"/>
      <c r="UQP1" s="173"/>
      <c r="UQQ1" s="173"/>
      <c r="UQR1" s="173"/>
      <c r="UQS1" s="173"/>
      <c r="UQT1" s="173"/>
      <c r="UQU1" s="173"/>
      <c r="UQV1" s="173"/>
      <c r="UQW1" s="173"/>
      <c r="UQX1" s="173"/>
      <c r="UQY1" s="173"/>
      <c r="UQZ1" s="173"/>
      <c r="URA1" s="173"/>
      <c r="URB1" s="173"/>
      <c r="URC1" s="173"/>
      <c r="URD1" s="173"/>
      <c r="URE1" s="173"/>
      <c r="URF1" s="173"/>
      <c r="URG1" s="173"/>
      <c r="URH1" s="173"/>
      <c r="URI1" s="173"/>
      <c r="URJ1" s="173"/>
      <c r="URK1" s="173"/>
      <c r="URL1" s="173"/>
      <c r="URM1" s="173"/>
      <c r="URN1" s="173"/>
      <c r="URO1" s="173"/>
      <c r="URP1" s="173"/>
      <c r="URQ1" s="173"/>
      <c r="URR1" s="173"/>
      <c r="URS1" s="173"/>
      <c r="URT1" s="173"/>
      <c r="URU1" s="173"/>
      <c r="URV1" s="173"/>
      <c r="URW1" s="173"/>
      <c r="URX1" s="173"/>
      <c r="URY1" s="173"/>
      <c r="URZ1" s="173"/>
      <c r="USA1" s="173"/>
      <c r="USB1" s="173"/>
      <c r="USC1" s="173"/>
      <c r="USD1" s="173"/>
      <c r="USE1" s="173"/>
      <c r="USF1" s="173"/>
      <c r="USG1" s="173"/>
      <c r="USH1" s="173"/>
      <c r="USI1" s="173"/>
      <c r="USJ1" s="173"/>
      <c r="USK1" s="173"/>
      <c r="USL1" s="173"/>
      <c r="USM1" s="173"/>
      <c r="USN1" s="173"/>
      <c r="USO1" s="173"/>
      <c r="USP1" s="173"/>
      <c r="USQ1" s="173"/>
      <c r="USR1" s="173"/>
      <c r="USS1" s="173"/>
      <c r="UST1" s="173"/>
      <c r="USU1" s="173"/>
      <c r="USV1" s="173"/>
      <c r="USW1" s="173"/>
      <c r="USX1" s="173"/>
      <c r="USY1" s="173"/>
      <c r="USZ1" s="173"/>
      <c r="UTA1" s="173"/>
      <c r="UTB1" s="173"/>
      <c r="UTC1" s="173"/>
      <c r="UTD1" s="173"/>
      <c r="UTE1" s="173"/>
      <c r="UTF1" s="173"/>
      <c r="UTG1" s="173"/>
      <c r="UTH1" s="173"/>
      <c r="UTI1" s="173"/>
      <c r="UTJ1" s="173"/>
      <c r="UTK1" s="173"/>
      <c r="UTL1" s="173"/>
      <c r="UTM1" s="173"/>
      <c r="UTN1" s="173"/>
      <c r="UTO1" s="173"/>
      <c r="UTP1" s="173"/>
      <c r="UTQ1" s="173"/>
      <c r="UTR1" s="173"/>
      <c r="UTS1" s="173"/>
      <c r="UTT1" s="173"/>
      <c r="UTU1" s="173"/>
      <c r="UTV1" s="173"/>
      <c r="UTW1" s="173"/>
      <c r="UTX1" s="173"/>
      <c r="UTY1" s="173"/>
      <c r="UTZ1" s="173"/>
      <c r="UUA1" s="173"/>
      <c r="UUB1" s="173"/>
      <c r="UUC1" s="173"/>
      <c r="UUD1" s="173"/>
      <c r="UUE1" s="173"/>
      <c r="UUF1" s="173"/>
      <c r="UUG1" s="173"/>
      <c r="UUH1" s="173"/>
      <c r="UUI1" s="173"/>
      <c r="UUJ1" s="173"/>
      <c r="UUK1" s="173"/>
      <c r="UUL1" s="173"/>
      <c r="UUM1" s="173"/>
      <c r="UUN1" s="173"/>
      <c r="UUO1" s="173"/>
      <c r="UUP1" s="173"/>
      <c r="UUQ1" s="173"/>
      <c r="UUR1" s="173"/>
      <c r="UUS1" s="173"/>
      <c r="UUT1" s="173"/>
      <c r="UUU1" s="173"/>
      <c r="UUV1" s="173"/>
      <c r="UUW1" s="173"/>
      <c r="UUX1" s="173"/>
      <c r="UUY1" s="173"/>
      <c r="UUZ1" s="173"/>
      <c r="UVA1" s="173"/>
      <c r="UVB1" s="173"/>
      <c r="UVC1" s="173"/>
      <c r="UVD1" s="173"/>
      <c r="UVE1" s="173"/>
      <c r="UVF1" s="173"/>
      <c r="UVG1" s="173"/>
      <c r="UVH1" s="173"/>
      <c r="UVI1" s="173"/>
      <c r="UVJ1" s="173"/>
      <c r="UVK1" s="173"/>
      <c r="UVL1" s="173"/>
      <c r="UVM1" s="173"/>
      <c r="UVN1" s="173"/>
      <c r="UVO1" s="173"/>
      <c r="UVP1" s="173"/>
      <c r="UVQ1" s="173"/>
      <c r="UVR1" s="173"/>
      <c r="UVS1" s="173"/>
      <c r="UVT1" s="173"/>
      <c r="UVU1" s="173"/>
      <c r="UVV1" s="173"/>
      <c r="UVW1" s="173"/>
      <c r="UVX1" s="173"/>
      <c r="UVY1" s="173"/>
      <c r="UVZ1" s="173"/>
      <c r="UWA1" s="173"/>
      <c r="UWB1" s="173"/>
      <c r="UWC1" s="173"/>
      <c r="UWD1" s="173"/>
      <c r="UWE1" s="173"/>
      <c r="UWF1" s="173"/>
      <c r="UWG1" s="173"/>
      <c r="UWH1" s="173"/>
      <c r="UWI1" s="173"/>
      <c r="UWJ1" s="173"/>
      <c r="UWK1" s="173"/>
      <c r="UWL1" s="173"/>
      <c r="UWM1" s="173"/>
      <c r="UWN1" s="173"/>
      <c r="UWO1" s="173"/>
      <c r="UWP1" s="173"/>
      <c r="UWQ1" s="173"/>
      <c r="UWR1" s="173"/>
      <c r="UWS1" s="173"/>
      <c r="UWT1" s="173"/>
      <c r="UWU1" s="173"/>
      <c r="UWV1" s="173"/>
      <c r="UWW1" s="173"/>
      <c r="UWX1" s="173"/>
      <c r="UWY1" s="173"/>
      <c r="UWZ1" s="173"/>
      <c r="UXA1" s="173"/>
      <c r="UXB1" s="173"/>
      <c r="UXC1" s="173"/>
      <c r="UXD1" s="173"/>
      <c r="UXE1" s="173"/>
      <c r="UXF1" s="173"/>
      <c r="UXG1" s="173"/>
      <c r="UXH1" s="173"/>
      <c r="UXI1" s="173"/>
      <c r="UXJ1" s="173"/>
      <c r="UXK1" s="173"/>
      <c r="UXL1" s="173"/>
      <c r="UXM1" s="173"/>
      <c r="UXN1" s="173"/>
      <c r="UXO1" s="173"/>
      <c r="UXP1" s="173"/>
      <c r="UXQ1" s="173"/>
      <c r="UXR1" s="173"/>
      <c r="UXS1" s="173"/>
      <c r="UXT1" s="173"/>
      <c r="UXU1" s="173"/>
      <c r="UXV1" s="173"/>
      <c r="UXW1" s="173"/>
      <c r="UXX1" s="173"/>
      <c r="UXY1" s="173"/>
      <c r="UXZ1" s="173"/>
      <c r="UYA1" s="173"/>
      <c r="UYB1" s="173"/>
      <c r="UYC1" s="173"/>
      <c r="UYD1" s="173"/>
      <c r="UYE1" s="173"/>
      <c r="UYF1" s="173"/>
      <c r="UYG1" s="173"/>
      <c r="UYH1" s="173"/>
      <c r="UYI1" s="173"/>
      <c r="UYJ1" s="173"/>
      <c r="UYK1" s="173"/>
      <c r="UYL1" s="173"/>
      <c r="UYM1" s="173"/>
      <c r="UYN1" s="173"/>
      <c r="UYO1" s="173"/>
      <c r="UYP1" s="173"/>
      <c r="UYQ1" s="173"/>
      <c r="UYR1" s="173"/>
      <c r="UYS1" s="173"/>
      <c r="UYT1" s="173"/>
      <c r="UYU1" s="173"/>
      <c r="UYV1" s="173"/>
      <c r="UYW1" s="173"/>
      <c r="UYX1" s="173"/>
      <c r="UYY1" s="173"/>
      <c r="UYZ1" s="173"/>
      <c r="UZA1" s="173"/>
      <c r="UZB1" s="173"/>
      <c r="UZC1" s="173"/>
      <c r="UZD1" s="173"/>
      <c r="UZE1" s="173"/>
      <c r="UZF1" s="173"/>
      <c r="UZG1" s="173"/>
      <c r="UZH1" s="173"/>
      <c r="UZI1" s="173"/>
      <c r="UZJ1" s="173"/>
      <c r="UZK1" s="173"/>
      <c r="UZL1" s="173"/>
      <c r="UZM1" s="173"/>
      <c r="UZN1" s="173"/>
      <c r="UZO1" s="173"/>
      <c r="UZP1" s="173"/>
      <c r="UZQ1" s="173"/>
      <c r="UZR1" s="173"/>
      <c r="UZS1" s="173"/>
      <c r="UZT1" s="173"/>
      <c r="UZU1" s="173"/>
      <c r="UZV1" s="173"/>
      <c r="UZW1" s="173"/>
      <c r="UZX1" s="173"/>
      <c r="UZY1" s="173"/>
      <c r="UZZ1" s="173"/>
      <c r="VAA1" s="173"/>
      <c r="VAB1" s="173"/>
      <c r="VAC1" s="173"/>
      <c r="VAD1" s="173"/>
      <c r="VAE1" s="173"/>
      <c r="VAF1" s="173"/>
      <c r="VAG1" s="173"/>
      <c r="VAH1" s="173"/>
      <c r="VAI1" s="173"/>
      <c r="VAJ1" s="173"/>
      <c r="VAK1" s="173"/>
      <c r="VAL1" s="173"/>
      <c r="VAM1" s="173"/>
      <c r="VAN1" s="173"/>
      <c r="VAO1" s="173"/>
      <c r="VAP1" s="173"/>
      <c r="VAQ1" s="173"/>
      <c r="VAR1" s="173"/>
      <c r="VAS1" s="173"/>
      <c r="VAT1" s="173"/>
      <c r="VAU1" s="173"/>
      <c r="VAV1" s="173"/>
      <c r="VAW1" s="173"/>
      <c r="VAX1" s="173"/>
      <c r="VAY1" s="173"/>
      <c r="VAZ1" s="173"/>
      <c r="VBA1" s="173"/>
      <c r="VBB1" s="173"/>
      <c r="VBC1" s="173"/>
      <c r="VBD1" s="173"/>
      <c r="VBE1" s="173"/>
      <c r="VBF1" s="173"/>
      <c r="VBG1" s="173"/>
      <c r="VBH1" s="173"/>
      <c r="VBI1" s="173"/>
      <c r="VBJ1" s="173"/>
      <c r="VBK1" s="173"/>
      <c r="VBL1" s="173"/>
      <c r="VBM1" s="173"/>
      <c r="VBN1" s="173"/>
      <c r="VBO1" s="173"/>
      <c r="VBP1" s="173"/>
      <c r="VBQ1" s="173"/>
      <c r="VBR1" s="173"/>
      <c r="VBS1" s="173"/>
      <c r="VBT1" s="173"/>
      <c r="VBU1" s="173"/>
      <c r="VBV1" s="173"/>
      <c r="VBW1" s="173"/>
      <c r="VBX1" s="173"/>
      <c r="VBY1" s="173"/>
      <c r="VBZ1" s="173"/>
      <c r="VCA1" s="173"/>
      <c r="VCB1" s="173"/>
      <c r="VCC1" s="173"/>
      <c r="VCD1" s="173"/>
      <c r="VCE1" s="173"/>
      <c r="VCF1" s="173"/>
      <c r="VCG1" s="173"/>
      <c r="VCH1" s="173"/>
      <c r="VCI1" s="173"/>
      <c r="VCJ1" s="173"/>
      <c r="VCK1" s="173"/>
      <c r="VCL1" s="173"/>
      <c r="VCM1" s="173"/>
      <c r="VCN1" s="173"/>
      <c r="VCO1" s="173"/>
      <c r="VCP1" s="173"/>
      <c r="VCQ1" s="173"/>
      <c r="VCR1" s="173"/>
      <c r="VCS1" s="173"/>
      <c r="VCT1" s="173"/>
      <c r="VCU1" s="173"/>
      <c r="VCV1" s="173"/>
      <c r="VCW1" s="173"/>
      <c r="VCX1" s="173"/>
      <c r="VCY1" s="173"/>
      <c r="VCZ1" s="173"/>
      <c r="VDA1" s="173"/>
      <c r="VDB1" s="173"/>
      <c r="VDC1" s="173"/>
      <c r="VDD1" s="173"/>
      <c r="VDE1" s="173"/>
      <c r="VDF1" s="173"/>
      <c r="VDG1" s="173"/>
      <c r="VDH1" s="173"/>
      <c r="VDI1" s="173"/>
      <c r="VDJ1" s="173"/>
      <c r="VDK1" s="173"/>
      <c r="VDL1" s="173"/>
      <c r="VDM1" s="173"/>
      <c r="VDN1" s="173"/>
      <c r="VDO1" s="173"/>
      <c r="VDP1" s="173"/>
      <c r="VDQ1" s="173"/>
      <c r="VDR1" s="173"/>
      <c r="VDS1" s="173"/>
      <c r="VDT1" s="173"/>
      <c r="VDU1" s="173"/>
      <c r="VDV1" s="173"/>
      <c r="VDW1" s="173"/>
      <c r="VDX1" s="173"/>
      <c r="VDY1" s="173"/>
      <c r="VDZ1" s="173"/>
      <c r="VEA1" s="173"/>
      <c r="VEB1" s="173"/>
      <c r="VEC1" s="173"/>
      <c r="VED1" s="173"/>
      <c r="VEE1" s="173"/>
      <c r="VEF1" s="173"/>
      <c r="VEG1" s="173"/>
      <c r="VEH1" s="173"/>
      <c r="VEI1" s="173"/>
      <c r="VEJ1" s="173"/>
      <c r="VEK1" s="173"/>
      <c r="VEL1" s="173"/>
      <c r="VEM1" s="173"/>
      <c r="VEN1" s="173"/>
      <c r="VEO1" s="173"/>
      <c r="VEP1" s="173"/>
      <c r="VEQ1" s="173"/>
      <c r="VER1" s="173"/>
      <c r="VES1" s="173"/>
      <c r="VET1" s="173"/>
      <c r="VEU1" s="173"/>
      <c r="VEV1" s="173"/>
      <c r="VEW1" s="173"/>
      <c r="VEX1" s="173"/>
      <c r="VEY1" s="173"/>
      <c r="VEZ1" s="173"/>
      <c r="VFA1" s="173"/>
      <c r="VFB1" s="173"/>
      <c r="VFC1" s="173"/>
      <c r="VFD1" s="173"/>
      <c r="VFE1" s="173"/>
      <c r="VFF1" s="173"/>
      <c r="VFG1" s="173"/>
      <c r="VFH1" s="173"/>
      <c r="VFI1" s="173"/>
      <c r="VFJ1" s="173"/>
      <c r="VFK1" s="173"/>
      <c r="VFL1" s="173"/>
      <c r="VFM1" s="173"/>
      <c r="VFN1" s="173"/>
      <c r="VFO1" s="173"/>
      <c r="VFP1" s="173"/>
      <c r="VFQ1" s="173"/>
      <c r="VFR1" s="173"/>
      <c r="VFS1" s="173"/>
      <c r="VFT1" s="173"/>
      <c r="VFU1" s="173"/>
      <c r="VFV1" s="173"/>
      <c r="VFW1" s="173"/>
      <c r="VFX1" s="173"/>
      <c r="VFY1" s="173"/>
      <c r="VFZ1" s="173"/>
      <c r="VGA1" s="173"/>
      <c r="VGB1" s="173"/>
      <c r="VGC1" s="173"/>
      <c r="VGD1" s="173"/>
      <c r="VGE1" s="173"/>
      <c r="VGF1" s="173"/>
      <c r="VGG1" s="173"/>
      <c r="VGH1" s="173"/>
      <c r="VGI1" s="173"/>
      <c r="VGJ1" s="173"/>
      <c r="VGK1" s="173"/>
      <c r="VGL1" s="173"/>
      <c r="VGM1" s="173"/>
      <c r="VGN1" s="173"/>
      <c r="VGO1" s="173"/>
      <c r="VGP1" s="173"/>
      <c r="VGQ1" s="173"/>
      <c r="VGR1" s="173"/>
      <c r="VGS1" s="173"/>
      <c r="VGT1" s="173"/>
      <c r="VGU1" s="173"/>
      <c r="VGV1" s="173"/>
      <c r="VGW1" s="173"/>
      <c r="VGX1" s="173"/>
      <c r="VGY1" s="173"/>
      <c r="VGZ1" s="173"/>
      <c r="VHA1" s="173"/>
      <c r="VHB1" s="173"/>
      <c r="VHC1" s="173"/>
      <c r="VHD1" s="173"/>
      <c r="VHE1" s="173"/>
      <c r="VHF1" s="173"/>
      <c r="VHG1" s="173"/>
      <c r="VHH1" s="173"/>
      <c r="VHI1" s="173"/>
      <c r="VHJ1" s="173"/>
      <c r="VHK1" s="173"/>
      <c r="VHL1" s="173"/>
      <c r="VHM1" s="173"/>
      <c r="VHN1" s="173"/>
      <c r="VHO1" s="173"/>
      <c r="VHP1" s="173"/>
      <c r="VHQ1" s="173"/>
      <c r="VHR1" s="173"/>
      <c r="VHS1" s="173"/>
      <c r="VHT1" s="173"/>
      <c r="VHU1" s="173"/>
      <c r="VHV1" s="173"/>
      <c r="VHW1" s="173"/>
      <c r="VHX1" s="173"/>
      <c r="VHY1" s="173"/>
      <c r="VHZ1" s="173"/>
      <c r="VIA1" s="173"/>
      <c r="VIB1" s="173"/>
      <c r="VIC1" s="173"/>
      <c r="VID1" s="173"/>
      <c r="VIE1" s="173"/>
      <c r="VIF1" s="173"/>
      <c r="VIG1" s="173"/>
      <c r="VIH1" s="173"/>
      <c r="VII1" s="173"/>
      <c r="VIJ1" s="173"/>
      <c r="VIK1" s="173"/>
      <c r="VIL1" s="173"/>
      <c r="VIM1" s="173"/>
      <c r="VIN1" s="173"/>
      <c r="VIO1" s="173"/>
      <c r="VIP1" s="173"/>
      <c r="VIQ1" s="173"/>
      <c r="VIR1" s="173"/>
      <c r="VIS1" s="173"/>
      <c r="VIT1" s="173"/>
      <c r="VIU1" s="173"/>
      <c r="VIV1" s="173"/>
      <c r="VIW1" s="173"/>
      <c r="VIX1" s="173"/>
      <c r="VIY1" s="173"/>
      <c r="VIZ1" s="173"/>
      <c r="VJA1" s="173"/>
      <c r="VJB1" s="173"/>
      <c r="VJC1" s="173"/>
      <c r="VJD1" s="173"/>
      <c r="VJE1" s="173"/>
      <c r="VJF1" s="173"/>
      <c r="VJG1" s="173"/>
      <c r="VJH1" s="173"/>
      <c r="VJI1" s="173"/>
      <c r="VJJ1" s="173"/>
      <c r="VJK1" s="173"/>
      <c r="VJL1" s="173"/>
      <c r="VJM1" s="173"/>
      <c r="VJN1" s="173"/>
      <c r="VJO1" s="173"/>
      <c r="VJP1" s="173"/>
      <c r="VJQ1" s="173"/>
      <c r="VJR1" s="173"/>
      <c r="VJS1" s="173"/>
      <c r="VJT1" s="173"/>
      <c r="VJU1" s="173"/>
      <c r="VJV1" s="173"/>
      <c r="VJW1" s="173"/>
      <c r="VJX1" s="173"/>
      <c r="VJY1" s="173"/>
      <c r="VJZ1" s="173"/>
      <c r="VKA1" s="173"/>
      <c r="VKB1" s="173"/>
      <c r="VKC1" s="173"/>
      <c r="VKD1" s="173"/>
      <c r="VKE1" s="173"/>
      <c r="VKF1" s="173"/>
      <c r="VKG1" s="173"/>
      <c r="VKH1" s="173"/>
      <c r="VKI1" s="173"/>
      <c r="VKJ1" s="173"/>
      <c r="VKK1" s="173"/>
      <c r="VKL1" s="173"/>
      <c r="VKM1" s="173"/>
      <c r="VKN1" s="173"/>
      <c r="VKO1" s="173"/>
      <c r="VKP1" s="173"/>
      <c r="VKQ1" s="173"/>
      <c r="VKR1" s="173"/>
      <c r="VKS1" s="173"/>
      <c r="VKT1" s="173"/>
      <c r="VKU1" s="173"/>
      <c r="VKV1" s="173"/>
      <c r="VKW1" s="173"/>
      <c r="VKX1" s="173"/>
      <c r="VKY1" s="173"/>
      <c r="VKZ1" s="173"/>
      <c r="VLA1" s="173"/>
      <c r="VLB1" s="173"/>
      <c r="VLC1" s="173"/>
      <c r="VLD1" s="173"/>
      <c r="VLE1" s="173"/>
      <c r="VLF1" s="173"/>
      <c r="VLG1" s="173"/>
      <c r="VLH1" s="173"/>
      <c r="VLI1" s="173"/>
      <c r="VLJ1" s="173"/>
      <c r="VLK1" s="173"/>
      <c r="VLL1" s="173"/>
      <c r="VLM1" s="173"/>
      <c r="VLN1" s="173"/>
      <c r="VLO1" s="173"/>
      <c r="VLP1" s="173"/>
      <c r="VLQ1" s="173"/>
      <c r="VLR1" s="173"/>
      <c r="VLS1" s="173"/>
      <c r="VLT1" s="173"/>
      <c r="VLU1" s="173"/>
      <c r="VLV1" s="173"/>
      <c r="VLW1" s="173"/>
      <c r="VLX1" s="173"/>
      <c r="VLY1" s="173"/>
      <c r="VLZ1" s="173"/>
      <c r="VMA1" s="173"/>
      <c r="VMB1" s="173"/>
      <c r="VMC1" s="173"/>
      <c r="VMD1" s="173"/>
      <c r="VME1" s="173"/>
      <c r="VMF1" s="173"/>
      <c r="VMG1" s="173"/>
      <c r="VMH1" s="173"/>
      <c r="VMI1" s="173"/>
      <c r="VMJ1" s="173"/>
      <c r="VMK1" s="173"/>
      <c r="VML1" s="173"/>
      <c r="VMM1" s="173"/>
      <c r="VMN1" s="173"/>
      <c r="VMO1" s="173"/>
      <c r="VMP1" s="173"/>
      <c r="VMQ1" s="173"/>
      <c r="VMR1" s="173"/>
      <c r="VMS1" s="173"/>
      <c r="VMT1" s="173"/>
      <c r="VMU1" s="173"/>
      <c r="VMV1" s="173"/>
      <c r="VMW1" s="173"/>
      <c r="VMX1" s="173"/>
      <c r="VMY1" s="173"/>
      <c r="VMZ1" s="173"/>
      <c r="VNA1" s="173"/>
      <c r="VNB1" s="173"/>
      <c r="VNC1" s="173"/>
      <c r="VND1" s="173"/>
      <c r="VNE1" s="173"/>
      <c r="VNF1" s="173"/>
      <c r="VNG1" s="173"/>
      <c r="VNH1" s="173"/>
      <c r="VNI1" s="173"/>
      <c r="VNJ1" s="173"/>
      <c r="VNK1" s="173"/>
      <c r="VNL1" s="173"/>
      <c r="VNM1" s="173"/>
      <c r="VNN1" s="173"/>
      <c r="VNO1" s="173"/>
      <c r="VNP1" s="173"/>
      <c r="VNQ1" s="173"/>
      <c r="VNR1" s="173"/>
      <c r="VNS1" s="173"/>
      <c r="VNT1" s="173"/>
      <c r="VNU1" s="173"/>
      <c r="VNV1" s="173"/>
      <c r="VNW1" s="173"/>
      <c r="VNX1" s="173"/>
      <c r="VNY1" s="173"/>
      <c r="VNZ1" s="173"/>
      <c r="VOA1" s="173"/>
      <c r="VOB1" s="173"/>
      <c r="VOC1" s="173"/>
      <c r="VOD1" s="173"/>
      <c r="VOE1" s="173"/>
      <c r="VOF1" s="173"/>
      <c r="VOG1" s="173"/>
      <c r="VOH1" s="173"/>
      <c r="VOI1" s="173"/>
      <c r="VOJ1" s="173"/>
      <c r="VOK1" s="173"/>
      <c r="VOL1" s="173"/>
      <c r="VOM1" s="173"/>
      <c r="VON1" s="173"/>
      <c r="VOO1" s="173"/>
      <c r="VOP1" s="173"/>
      <c r="VOQ1" s="173"/>
      <c r="VOR1" s="173"/>
      <c r="VOS1" s="173"/>
      <c r="VOT1" s="173"/>
      <c r="VOU1" s="173"/>
      <c r="VOV1" s="173"/>
      <c r="VOW1" s="173"/>
      <c r="VOX1" s="173"/>
      <c r="VOY1" s="173"/>
      <c r="VOZ1" s="173"/>
      <c r="VPA1" s="173"/>
      <c r="VPB1" s="173"/>
      <c r="VPC1" s="173"/>
      <c r="VPD1" s="173"/>
      <c r="VPE1" s="173"/>
      <c r="VPF1" s="173"/>
      <c r="VPG1" s="173"/>
      <c r="VPH1" s="173"/>
      <c r="VPI1" s="173"/>
      <c r="VPJ1" s="173"/>
      <c r="VPK1" s="173"/>
      <c r="VPL1" s="173"/>
      <c r="VPM1" s="173"/>
      <c r="VPN1" s="173"/>
      <c r="VPO1" s="173"/>
      <c r="VPP1" s="173"/>
      <c r="VPQ1" s="173"/>
      <c r="VPR1" s="173"/>
      <c r="VPS1" s="173"/>
      <c r="VPT1" s="173"/>
      <c r="VPU1" s="173"/>
      <c r="VPV1" s="173"/>
      <c r="VPW1" s="173"/>
      <c r="VPX1" s="173"/>
      <c r="VPY1" s="173"/>
      <c r="VPZ1" s="173"/>
      <c r="VQA1" s="173"/>
      <c r="VQB1" s="173"/>
      <c r="VQC1" s="173"/>
      <c r="VQD1" s="173"/>
      <c r="VQE1" s="173"/>
      <c r="VQF1" s="173"/>
      <c r="VQG1" s="173"/>
      <c r="VQH1" s="173"/>
      <c r="VQI1" s="173"/>
      <c r="VQJ1" s="173"/>
      <c r="VQK1" s="173"/>
      <c r="VQL1" s="173"/>
      <c r="VQM1" s="173"/>
      <c r="VQN1" s="173"/>
      <c r="VQO1" s="173"/>
      <c r="VQP1" s="173"/>
      <c r="VQQ1" s="173"/>
      <c r="VQR1" s="173"/>
      <c r="VQS1" s="173"/>
      <c r="VQT1" s="173"/>
      <c r="VQU1" s="173"/>
      <c r="VQV1" s="173"/>
      <c r="VQW1" s="173"/>
      <c r="VQX1" s="173"/>
      <c r="VQY1" s="173"/>
      <c r="VQZ1" s="173"/>
      <c r="VRA1" s="173"/>
      <c r="VRB1" s="173"/>
      <c r="VRC1" s="173"/>
      <c r="VRD1" s="173"/>
      <c r="VRE1" s="173"/>
      <c r="VRF1" s="173"/>
      <c r="VRG1" s="173"/>
      <c r="VRH1" s="173"/>
      <c r="VRI1" s="173"/>
      <c r="VRJ1" s="173"/>
      <c r="VRK1" s="173"/>
      <c r="VRL1" s="173"/>
      <c r="VRM1" s="173"/>
      <c r="VRN1" s="173"/>
      <c r="VRO1" s="173"/>
      <c r="VRP1" s="173"/>
      <c r="VRQ1" s="173"/>
      <c r="VRR1" s="173"/>
      <c r="VRS1" s="173"/>
      <c r="VRT1" s="173"/>
      <c r="VRU1" s="173"/>
      <c r="VRV1" s="173"/>
      <c r="VRW1" s="173"/>
      <c r="VRX1" s="173"/>
      <c r="VRY1" s="173"/>
      <c r="VRZ1" s="173"/>
      <c r="VSA1" s="173"/>
      <c r="VSB1" s="173"/>
      <c r="VSC1" s="173"/>
      <c r="VSD1" s="173"/>
      <c r="VSE1" s="173"/>
      <c r="VSF1" s="173"/>
      <c r="VSG1" s="173"/>
      <c r="VSH1" s="173"/>
      <c r="VSI1" s="173"/>
      <c r="VSJ1" s="173"/>
      <c r="VSK1" s="173"/>
      <c r="VSL1" s="173"/>
      <c r="VSM1" s="173"/>
      <c r="VSN1" s="173"/>
      <c r="VSO1" s="173"/>
      <c r="VSP1" s="173"/>
      <c r="VSQ1" s="173"/>
      <c r="VSR1" s="173"/>
      <c r="VSS1" s="173"/>
      <c r="VST1" s="173"/>
      <c r="VSU1" s="173"/>
      <c r="VSV1" s="173"/>
      <c r="VSW1" s="173"/>
      <c r="VSX1" s="173"/>
      <c r="VSY1" s="173"/>
      <c r="VSZ1" s="173"/>
      <c r="VTA1" s="173"/>
      <c r="VTB1" s="173"/>
      <c r="VTC1" s="173"/>
      <c r="VTD1" s="173"/>
      <c r="VTE1" s="173"/>
      <c r="VTF1" s="173"/>
      <c r="VTG1" s="173"/>
      <c r="VTH1" s="173"/>
      <c r="VTI1" s="173"/>
      <c r="VTJ1" s="173"/>
      <c r="VTK1" s="173"/>
      <c r="VTL1" s="173"/>
      <c r="VTM1" s="173"/>
      <c r="VTN1" s="173"/>
      <c r="VTO1" s="173"/>
      <c r="VTP1" s="173"/>
      <c r="VTQ1" s="173"/>
      <c r="VTR1" s="173"/>
      <c r="VTS1" s="173"/>
      <c r="VTT1" s="173"/>
      <c r="VTU1" s="173"/>
      <c r="VTV1" s="173"/>
      <c r="VTW1" s="173"/>
      <c r="VTX1" s="173"/>
      <c r="VTY1" s="173"/>
      <c r="VTZ1" s="173"/>
      <c r="VUA1" s="173"/>
      <c r="VUB1" s="173"/>
      <c r="VUC1" s="173"/>
      <c r="VUD1" s="173"/>
      <c r="VUE1" s="173"/>
      <c r="VUF1" s="173"/>
      <c r="VUG1" s="173"/>
      <c r="VUH1" s="173"/>
      <c r="VUI1" s="173"/>
      <c r="VUJ1" s="173"/>
      <c r="VUK1" s="173"/>
      <c r="VUL1" s="173"/>
      <c r="VUM1" s="173"/>
      <c r="VUN1" s="173"/>
      <c r="VUO1" s="173"/>
      <c r="VUP1" s="173"/>
      <c r="VUQ1" s="173"/>
      <c r="VUR1" s="173"/>
      <c r="VUS1" s="173"/>
      <c r="VUT1" s="173"/>
      <c r="VUU1" s="173"/>
      <c r="VUV1" s="173"/>
      <c r="VUW1" s="173"/>
      <c r="VUX1" s="173"/>
      <c r="VUY1" s="173"/>
      <c r="VUZ1" s="173"/>
      <c r="VVA1" s="173"/>
      <c r="VVB1" s="173"/>
      <c r="VVC1" s="173"/>
      <c r="VVD1" s="173"/>
      <c r="VVE1" s="173"/>
      <c r="VVF1" s="173"/>
      <c r="VVG1" s="173"/>
      <c r="VVH1" s="173"/>
      <c r="VVI1" s="173"/>
      <c r="VVJ1" s="173"/>
      <c r="VVK1" s="173"/>
      <c r="VVL1" s="173"/>
      <c r="VVM1" s="173"/>
      <c r="VVN1" s="173"/>
      <c r="VVO1" s="173"/>
      <c r="VVP1" s="173"/>
      <c r="VVQ1" s="173"/>
      <c r="VVR1" s="173"/>
      <c r="VVS1" s="173"/>
      <c r="VVT1" s="173"/>
      <c r="VVU1" s="173"/>
      <c r="VVV1" s="173"/>
      <c r="VVW1" s="173"/>
      <c r="VVX1" s="173"/>
      <c r="VVY1" s="173"/>
      <c r="VVZ1" s="173"/>
      <c r="VWA1" s="173"/>
      <c r="VWB1" s="173"/>
      <c r="VWC1" s="173"/>
      <c r="VWD1" s="173"/>
      <c r="VWE1" s="173"/>
      <c r="VWF1" s="173"/>
      <c r="VWG1" s="173"/>
      <c r="VWH1" s="173"/>
      <c r="VWI1" s="173"/>
      <c r="VWJ1" s="173"/>
      <c r="VWK1" s="173"/>
      <c r="VWL1" s="173"/>
      <c r="VWM1" s="173"/>
      <c r="VWN1" s="173"/>
      <c r="VWO1" s="173"/>
      <c r="VWP1" s="173"/>
      <c r="VWQ1" s="173"/>
      <c r="VWR1" s="173"/>
      <c r="VWS1" s="173"/>
      <c r="VWT1" s="173"/>
      <c r="VWU1" s="173"/>
      <c r="VWV1" s="173"/>
      <c r="VWW1" s="173"/>
      <c r="VWX1" s="173"/>
      <c r="VWY1" s="173"/>
      <c r="VWZ1" s="173"/>
      <c r="VXA1" s="173"/>
      <c r="VXB1" s="173"/>
      <c r="VXC1" s="173"/>
      <c r="VXD1" s="173"/>
      <c r="VXE1" s="173"/>
      <c r="VXF1" s="173"/>
      <c r="VXG1" s="173"/>
      <c r="VXH1" s="173"/>
      <c r="VXI1" s="173"/>
      <c r="VXJ1" s="173"/>
      <c r="VXK1" s="173"/>
      <c r="VXL1" s="173"/>
      <c r="VXM1" s="173"/>
      <c r="VXN1" s="173"/>
      <c r="VXO1" s="173"/>
      <c r="VXP1" s="173"/>
      <c r="VXQ1" s="173"/>
      <c r="VXR1" s="173"/>
      <c r="VXS1" s="173"/>
      <c r="VXT1" s="173"/>
      <c r="VXU1" s="173"/>
      <c r="VXV1" s="173"/>
      <c r="VXW1" s="173"/>
      <c r="VXX1" s="173"/>
      <c r="VXY1" s="173"/>
      <c r="VXZ1" s="173"/>
      <c r="VYA1" s="173"/>
      <c r="VYB1" s="173"/>
      <c r="VYC1" s="173"/>
      <c r="VYD1" s="173"/>
      <c r="VYE1" s="173"/>
      <c r="VYF1" s="173"/>
      <c r="VYG1" s="173"/>
      <c r="VYH1" s="173"/>
      <c r="VYI1" s="173"/>
      <c r="VYJ1" s="173"/>
      <c r="VYK1" s="173"/>
      <c r="VYL1" s="173"/>
      <c r="VYM1" s="173"/>
      <c r="VYN1" s="173"/>
      <c r="VYO1" s="173"/>
      <c r="VYP1" s="173"/>
      <c r="VYQ1" s="173"/>
      <c r="VYR1" s="173"/>
      <c r="VYS1" s="173"/>
      <c r="VYT1" s="173"/>
      <c r="VYU1" s="173"/>
      <c r="VYV1" s="173"/>
      <c r="VYW1" s="173"/>
      <c r="VYX1" s="173"/>
      <c r="VYY1" s="173"/>
      <c r="VYZ1" s="173"/>
      <c r="VZA1" s="173"/>
      <c r="VZB1" s="173"/>
      <c r="VZC1" s="173"/>
      <c r="VZD1" s="173"/>
      <c r="VZE1" s="173"/>
      <c r="VZF1" s="173"/>
      <c r="VZG1" s="173"/>
      <c r="VZH1" s="173"/>
      <c r="VZI1" s="173"/>
      <c r="VZJ1" s="173"/>
      <c r="VZK1" s="173"/>
      <c r="VZL1" s="173"/>
      <c r="VZM1" s="173"/>
      <c r="VZN1" s="173"/>
      <c r="VZO1" s="173"/>
      <c r="VZP1" s="173"/>
      <c r="VZQ1" s="173"/>
      <c r="VZR1" s="173"/>
      <c r="VZS1" s="173"/>
      <c r="VZT1" s="173"/>
      <c r="VZU1" s="173"/>
      <c r="VZV1" s="173"/>
      <c r="VZW1" s="173"/>
      <c r="VZX1" s="173"/>
      <c r="VZY1" s="173"/>
      <c r="VZZ1" s="173"/>
      <c r="WAA1" s="173"/>
      <c r="WAB1" s="173"/>
      <c r="WAC1" s="173"/>
      <c r="WAD1" s="173"/>
      <c r="WAE1" s="173"/>
      <c r="WAF1" s="173"/>
      <c r="WAG1" s="173"/>
      <c r="WAH1" s="173"/>
      <c r="WAI1" s="173"/>
      <c r="WAJ1" s="173"/>
      <c r="WAK1" s="173"/>
      <c r="WAL1" s="173"/>
      <c r="WAM1" s="173"/>
      <c r="WAN1" s="173"/>
      <c r="WAO1" s="173"/>
      <c r="WAP1" s="173"/>
      <c r="WAQ1" s="173"/>
      <c r="WAR1" s="173"/>
      <c r="WAS1" s="173"/>
      <c r="WAT1" s="173"/>
      <c r="WAU1" s="173"/>
      <c r="WAV1" s="173"/>
      <c r="WAW1" s="173"/>
      <c r="WAX1" s="173"/>
      <c r="WAY1" s="173"/>
      <c r="WAZ1" s="173"/>
      <c r="WBA1" s="173"/>
      <c r="WBB1" s="173"/>
      <c r="WBC1" s="173"/>
      <c r="WBD1" s="173"/>
      <c r="WBE1" s="173"/>
      <c r="WBF1" s="173"/>
      <c r="WBG1" s="173"/>
      <c r="WBH1" s="173"/>
      <c r="WBI1" s="173"/>
      <c r="WBJ1" s="173"/>
      <c r="WBK1" s="173"/>
      <c r="WBL1" s="173"/>
      <c r="WBM1" s="173"/>
      <c r="WBN1" s="173"/>
      <c r="WBO1" s="173"/>
      <c r="WBP1" s="173"/>
      <c r="WBQ1" s="173"/>
      <c r="WBR1" s="173"/>
      <c r="WBS1" s="173"/>
      <c r="WBT1" s="173"/>
      <c r="WBU1" s="173"/>
      <c r="WBV1" s="173"/>
      <c r="WBW1" s="173"/>
      <c r="WBX1" s="173"/>
      <c r="WBY1" s="173"/>
      <c r="WBZ1" s="173"/>
      <c r="WCA1" s="173"/>
      <c r="WCB1" s="173"/>
      <c r="WCC1" s="173"/>
      <c r="WCD1" s="173"/>
      <c r="WCE1" s="173"/>
      <c r="WCF1" s="173"/>
      <c r="WCG1" s="173"/>
      <c r="WCH1" s="173"/>
      <c r="WCI1" s="173"/>
      <c r="WCJ1" s="173"/>
      <c r="WCK1" s="173"/>
      <c r="WCL1" s="173"/>
      <c r="WCM1" s="173"/>
      <c r="WCN1" s="173"/>
      <c r="WCO1" s="173"/>
      <c r="WCP1" s="173"/>
      <c r="WCQ1" s="173"/>
      <c r="WCR1" s="173"/>
      <c r="WCS1" s="173"/>
      <c r="WCT1" s="173"/>
      <c r="WCU1" s="173"/>
      <c r="WCV1" s="173"/>
      <c r="WCW1" s="173"/>
      <c r="WCX1" s="173"/>
      <c r="WCY1" s="173"/>
      <c r="WCZ1" s="173"/>
      <c r="WDA1" s="173"/>
      <c r="WDB1" s="173"/>
      <c r="WDC1" s="173"/>
      <c r="WDD1" s="173"/>
      <c r="WDE1" s="173"/>
      <c r="WDF1" s="173"/>
      <c r="WDG1" s="173"/>
      <c r="WDH1" s="173"/>
      <c r="WDI1" s="173"/>
      <c r="WDJ1" s="173"/>
      <c r="WDK1" s="173"/>
      <c r="WDL1" s="173"/>
      <c r="WDM1" s="173"/>
      <c r="WDN1" s="173"/>
      <c r="WDO1" s="173"/>
      <c r="WDP1" s="173"/>
      <c r="WDQ1" s="173"/>
      <c r="WDR1" s="173"/>
      <c r="WDS1" s="173"/>
      <c r="WDT1" s="173"/>
      <c r="WDU1" s="173"/>
      <c r="WDV1" s="173"/>
      <c r="WDW1" s="173"/>
      <c r="WDX1" s="173"/>
      <c r="WDY1" s="173"/>
      <c r="WDZ1" s="173"/>
      <c r="WEA1" s="173"/>
      <c r="WEB1" s="173"/>
      <c r="WEC1" s="173"/>
      <c r="WED1" s="173"/>
      <c r="WEE1" s="173"/>
      <c r="WEF1" s="173"/>
      <c r="WEG1" s="173"/>
      <c r="WEH1" s="173"/>
      <c r="WEI1" s="173"/>
      <c r="WEJ1" s="173"/>
      <c r="WEK1" s="173"/>
      <c r="WEL1" s="173"/>
      <c r="WEM1" s="173"/>
      <c r="WEN1" s="173"/>
      <c r="WEO1" s="173"/>
      <c r="WEP1" s="173"/>
      <c r="WEQ1" s="173"/>
      <c r="WER1" s="173"/>
      <c r="WES1" s="173"/>
      <c r="WET1" s="173"/>
      <c r="WEU1" s="173"/>
      <c r="WEV1" s="173"/>
      <c r="WEW1" s="173"/>
      <c r="WEX1" s="173"/>
      <c r="WEY1" s="173"/>
      <c r="WEZ1" s="173"/>
      <c r="WFA1" s="173"/>
      <c r="WFB1" s="173"/>
      <c r="WFC1" s="173"/>
      <c r="WFD1" s="173"/>
      <c r="WFE1" s="173"/>
      <c r="WFF1" s="173"/>
      <c r="WFG1" s="173"/>
      <c r="WFH1" s="173"/>
      <c r="WFI1" s="173"/>
      <c r="WFJ1" s="173"/>
      <c r="WFK1" s="173"/>
      <c r="WFL1" s="173"/>
      <c r="WFM1" s="173"/>
      <c r="WFN1" s="173"/>
      <c r="WFO1" s="173"/>
      <c r="WFP1" s="173"/>
      <c r="WFQ1" s="173"/>
      <c r="WFR1" s="173"/>
      <c r="WFS1" s="173"/>
      <c r="WFT1" s="173"/>
      <c r="WFU1" s="173"/>
      <c r="WFV1" s="173"/>
      <c r="WFW1" s="173"/>
      <c r="WFX1" s="173"/>
      <c r="WFY1" s="173"/>
      <c r="WFZ1" s="173"/>
      <c r="WGA1" s="173"/>
      <c r="WGB1" s="173"/>
      <c r="WGC1" s="173"/>
      <c r="WGD1" s="173"/>
      <c r="WGE1" s="173"/>
      <c r="WGF1" s="173"/>
      <c r="WGG1" s="173"/>
      <c r="WGH1" s="173"/>
      <c r="WGI1" s="173"/>
      <c r="WGJ1" s="173"/>
      <c r="WGK1" s="173"/>
      <c r="WGL1" s="173"/>
      <c r="WGM1" s="173"/>
      <c r="WGN1" s="173"/>
      <c r="WGO1" s="173"/>
      <c r="WGP1" s="173"/>
      <c r="WGQ1" s="173"/>
      <c r="WGR1" s="173"/>
      <c r="WGS1" s="173"/>
      <c r="WGT1" s="173"/>
      <c r="WGU1" s="173"/>
      <c r="WGV1" s="173"/>
      <c r="WGW1" s="173"/>
      <c r="WGX1" s="173"/>
      <c r="WGY1" s="173"/>
      <c r="WGZ1" s="173"/>
      <c r="WHA1" s="173"/>
      <c r="WHB1" s="173"/>
      <c r="WHC1" s="173"/>
      <c r="WHD1" s="173"/>
      <c r="WHE1" s="173"/>
      <c r="WHF1" s="173"/>
      <c r="WHG1" s="173"/>
      <c r="WHH1" s="173"/>
      <c r="WHI1" s="173"/>
      <c r="WHJ1" s="173"/>
      <c r="WHK1" s="173"/>
      <c r="WHL1" s="173"/>
      <c r="WHM1" s="173"/>
      <c r="WHN1" s="173"/>
      <c r="WHO1" s="173"/>
      <c r="WHP1" s="173"/>
      <c r="WHQ1" s="173"/>
      <c r="WHR1" s="173"/>
      <c r="WHS1" s="173"/>
      <c r="WHT1" s="173"/>
      <c r="WHU1" s="173"/>
      <c r="WHV1" s="173"/>
      <c r="WHW1" s="173"/>
      <c r="WHX1" s="173"/>
      <c r="WHY1" s="173"/>
      <c r="WHZ1" s="173"/>
      <c r="WIA1" s="173"/>
      <c r="WIB1" s="173"/>
      <c r="WIC1" s="173"/>
      <c r="WID1" s="173"/>
      <c r="WIE1" s="173"/>
      <c r="WIF1" s="173"/>
      <c r="WIG1" s="173"/>
      <c r="WIH1" s="173"/>
      <c r="WII1" s="173"/>
      <c r="WIJ1" s="173"/>
      <c r="WIK1" s="173"/>
      <c r="WIL1" s="173"/>
      <c r="WIM1" s="173"/>
      <c r="WIN1" s="173"/>
      <c r="WIO1" s="173"/>
      <c r="WIP1" s="173"/>
      <c r="WIQ1" s="173"/>
      <c r="WIR1" s="173"/>
      <c r="WIS1" s="173"/>
      <c r="WIT1" s="173"/>
      <c r="WIU1" s="173"/>
      <c r="WIV1" s="173"/>
      <c r="WIW1" s="173"/>
      <c r="WIX1" s="173"/>
      <c r="WIY1" s="173"/>
      <c r="WIZ1" s="173"/>
      <c r="WJA1" s="173"/>
      <c r="WJB1" s="173"/>
      <c r="WJC1" s="173"/>
      <c r="WJD1" s="173"/>
      <c r="WJE1" s="173"/>
      <c r="WJF1" s="173"/>
      <c r="WJG1" s="173"/>
      <c r="WJH1" s="173"/>
      <c r="WJI1" s="173"/>
      <c r="WJJ1" s="173"/>
      <c r="WJK1" s="173"/>
      <c r="WJL1" s="173"/>
      <c r="WJM1" s="173"/>
      <c r="WJN1" s="173"/>
      <c r="WJO1" s="173"/>
      <c r="WJP1" s="173"/>
      <c r="WJQ1" s="173"/>
      <c r="WJR1" s="173"/>
      <c r="WJS1" s="173"/>
      <c r="WJT1" s="173"/>
      <c r="WJU1" s="173"/>
      <c r="WJV1" s="173"/>
      <c r="WJW1" s="173"/>
      <c r="WJX1" s="173"/>
      <c r="WJY1" s="173"/>
      <c r="WJZ1" s="173"/>
      <c r="WKA1" s="173"/>
      <c r="WKB1" s="173"/>
      <c r="WKC1" s="173"/>
      <c r="WKD1" s="173"/>
      <c r="WKE1" s="173"/>
      <c r="WKF1" s="173"/>
      <c r="WKG1" s="173"/>
      <c r="WKH1" s="173"/>
      <c r="WKI1" s="173"/>
      <c r="WKJ1" s="173"/>
      <c r="WKK1" s="173"/>
      <c r="WKL1" s="173"/>
      <c r="WKM1" s="173"/>
      <c r="WKN1" s="173"/>
      <c r="WKO1" s="173"/>
      <c r="WKP1" s="173"/>
      <c r="WKQ1" s="173"/>
      <c r="WKR1" s="173"/>
      <c r="WKS1" s="173"/>
      <c r="WKT1" s="173"/>
      <c r="WKU1" s="173"/>
      <c r="WKV1" s="173"/>
      <c r="WKW1" s="173"/>
      <c r="WKX1" s="173"/>
      <c r="WKY1" s="173"/>
      <c r="WKZ1" s="173"/>
      <c r="WLA1" s="173"/>
      <c r="WLB1" s="173"/>
      <c r="WLC1" s="173"/>
      <c r="WLD1" s="173"/>
      <c r="WLE1" s="173"/>
      <c r="WLF1" s="173"/>
      <c r="WLG1" s="173"/>
      <c r="WLH1" s="173"/>
      <c r="WLI1" s="173"/>
      <c r="WLJ1" s="173"/>
      <c r="WLK1" s="173"/>
      <c r="WLL1" s="173"/>
      <c r="WLM1" s="173"/>
      <c r="WLN1" s="173"/>
      <c r="WLO1" s="173"/>
      <c r="WLP1" s="173"/>
      <c r="WLQ1" s="173"/>
      <c r="WLR1" s="173"/>
      <c r="WLS1" s="173"/>
      <c r="WLT1" s="173"/>
      <c r="WLU1" s="173"/>
      <c r="WLV1" s="173"/>
      <c r="WLW1" s="173"/>
      <c r="WLX1" s="173"/>
      <c r="WLY1" s="173"/>
      <c r="WLZ1" s="173"/>
      <c r="WMA1" s="173"/>
      <c r="WMB1" s="173"/>
      <c r="WMC1" s="173"/>
      <c r="WMD1" s="173"/>
      <c r="WME1" s="173"/>
      <c r="WMF1" s="173"/>
      <c r="WMG1" s="173"/>
      <c r="WMH1" s="173"/>
      <c r="WMI1" s="173"/>
      <c r="WMJ1" s="173"/>
      <c r="WMK1" s="173"/>
      <c r="WML1" s="173"/>
      <c r="WMM1" s="173"/>
      <c r="WMN1" s="173"/>
      <c r="WMO1" s="173"/>
      <c r="WMP1" s="173"/>
      <c r="WMQ1" s="173"/>
      <c r="WMR1" s="173"/>
      <c r="WMS1" s="173"/>
      <c r="WMT1" s="173"/>
      <c r="WMU1" s="173"/>
      <c r="WMV1" s="173"/>
      <c r="WMW1" s="173"/>
      <c r="WMX1" s="173"/>
      <c r="WMY1" s="173"/>
      <c r="WMZ1" s="173"/>
      <c r="WNA1" s="173"/>
      <c r="WNB1" s="173"/>
      <c r="WNC1" s="173"/>
      <c r="WND1" s="173"/>
      <c r="WNE1" s="173"/>
      <c r="WNF1" s="173"/>
      <c r="WNG1" s="173"/>
      <c r="WNH1" s="173"/>
      <c r="WNI1" s="173"/>
      <c r="WNJ1" s="173"/>
      <c r="WNK1" s="173"/>
      <c r="WNL1" s="173"/>
      <c r="WNM1" s="173"/>
      <c r="WNN1" s="173"/>
      <c r="WNO1" s="173"/>
      <c r="WNP1" s="173"/>
      <c r="WNQ1" s="173"/>
      <c r="WNR1" s="173"/>
      <c r="WNS1" s="173"/>
      <c r="WNT1" s="173"/>
      <c r="WNU1" s="173"/>
      <c r="WNV1" s="173"/>
      <c r="WNW1" s="173"/>
      <c r="WNX1" s="173"/>
      <c r="WNY1" s="173"/>
      <c r="WNZ1" s="173"/>
      <c r="WOA1" s="173"/>
      <c r="WOB1" s="173"/>
      <c r="WOC1" s="173"/>
      <c r="WOD1" s="173"/>
      <c r="WOE1" s="173"/>
      <c r="WOF1" s="173"/>
      <c r="WOG1" s="173"/>
      <c r="WOH1" s="173"/>
      <c r="WOI1" s="173"/>
      <c r="WOJ1" s="173"/>
      <c r="WOK1" s="173"/>
      <c r="WOL1" s="173"/>
      <c r="WOM1" s="173"/>
      <c r="WON1" s="173"/>
      <c r="WOO1" s="173"/>
      <c r="WOP1" s="173"/>
      <c r="WOQ1" s="173"/>
      <c r="WOR1" s="173"/>
      <c r="WOS1" s="173"/>
      <c r="WOT1" s="173"/>
      <c r="WOU1" s="173"/>
      <c r="WOV1" s="173"/>
      <c r="WOW1" s="173"/>
      <c r="WOX1" s="173"/>
      <c r="WOY1" s="173"/>
      <c r="WOZ1" s="173"/>
      <c r="WPA1" s="173"/>
      <c r="WPB1" s="173"/>
      <c r="WPC1" s="173"/>
      <c r="WPD1" s="173"/>
      <c r="WPE1" s="173"/>
      <c r="WPF1" s="173"/>
      <c r="WPG1" s="173"/>
      <c r="WPH1" s="173"/>
      <c r="WPI1" s="173"/>
      <c r="WPJ1" s="173"/>
      <c r="WPK1" s="173"/>
      <c r="WPL1" s="173"/>
      <c r="WPM1" s="173"/>
      <c r="WPN1" s="173"/>
      <c r="WPO1" s="173"/>
      <c r="WPP1" s="173"/>
      <c r="WPQ1" s="173"/>
      <c r="WPR1" s="173"/>
      <c r="WPS1" s="173"/>
      <c r="WPT1" s="173"/>
      <c r="WPU1" s="173"/>
      <c r="WPV1" s="173"/>
      <c r="WPW1" s="173"/>
      <c r="WPX1" s="173"/>
      <c r="WPY1" s="173"/>
      <c r="WPZ1" s="173"/>
      <c r="WQA1" s="173"/>
      <c r="WQB1" s="173"/>
      <c r="WQC1" s="173"/>
      <c r="WQD1" s="173"/>
      <c r="WQE1" s="173"/>
      <c r="WQF1" s="173"/>
      <c r="WQG1" s="173"/>
      <c r="WQH1" s="173"/>
      <c r="WQI1" s="173"/>
      <c r="WQJ1" s="173"/>
      <c r="WQK1" s="173"/>
      <c r="WQL1" s="173"/>
      <c r="WQM1" s="173"/>
      <c r="WQN1" s="173"/>
      <c r="WQO1" s="173"/>
      <c r="WQP1" s="173"/>
      <c r="WQQ1" s="173"/>
      <c r="WQR1" s="173"/>
      <c r="WQS1" s="173"/>
      <c r="WQT1" s="173"/>
      <c r="WQU1" s="173"/>
      <c r="WQV1" s="173"/>
      <c r="WQW1" s="173"/>
      <c r="WQX1" s="173"/>
      <c r="WQY1" s="173"/>
      <c r="WQZ1" s="173"/>
      <c r="WRA1" s="173"/>
      <c r="WRB1" s="173"/>
      <c r="WRC1" s="173"/>
      <c r="WRD1" s="173"/>
      <c r="WRE1" s="173"/>
      <c r="WRF1" s="173"/>
      <c r="WRG1" s="173"/>
      <c r="WRH1" s="173"/>
      <c r="WRI1" s="173"/>
      <c r="WRJ1" s="173"/>
      <c r="WRK1" s="173"/>
      <c r="WRL1" s="173"/>
      <c r="WRM1" s="173"/>
      <c r="WRN1" s="173"/>
      <c r="WRO1" s="173"/>
      <c r="WRP1" s="173"/>
      <c r="WRQ1" s="173"/>
      <c r="WRR1" s="173"/>
      <c r="WRS1" s="173"/>
      <c r="WRT1" s="173"/>
      <c r="WRU1" s="173"/>
      <c r="WRV1" s="173"/>
      <c r="WRW1" s="173"/>
      <c r="WRX1" s="173"/>
      <c r="WRY1" s="173"/>
      <c r="WRZ1" s="173"/>
      <c r="WSA1" s="173"/>
      <c r="WSB1" s="173"/>
      <c r="WSC1" s="173"/>
      <c r="WSD1" s="173"/>
      <c r="WSE1" s="173"/>
      <c r="WSF1" s="173"/>
      <c r="WSG1" s="173"/>
      <c r="WSH1" s="173"/>
      <c r="WSI1" s="173"/>
      <c r="WSJ1" s="173"/>
      <c r="WSK1" s="173"/>
      <c r="WSL1" s="173"/>
      <c r="WSM1" s="173"/>
      <c r="WSN1" s="173"/>
      <c r="WSO1" s="173"/>
      <c r="WSP1" s="173"/>
      <c r="WSQ1" s="173"/>
      <c r="WSR1" s="173"/>
      <c r="WSS1" s="173"/>
      <c r="WST1" s="173"/>
      <c r="WSU1" s="173"/>
      <c r="WSV1" s="173"/>
      <c r="WSW1" s="173"/>
      <c r="WSX1" s="173"/>
      <c r="WSY1" s="173"/>
      <c r="WSZ1" s="173"/>
      <c r="WTA1" s="173"/>
      <c r="WTB1" s="173"/>
      <c r="WTC1" s="173"/>
      <c r="WTD1" s="173"/>
      <c r="WTE1" s="173"/>
      <c r="WTF1" s="173"/>
      <c r="WTG1" s="173"/>
      <c r="WTH1" s="173"/>
      <c r="WTI1" s="173"/>
      <c r="WTJ1" s="173"/>
      <c r="WTK1" s="173"/>
      <c r="WTL1" s="173"/>
      <c r="WTM1" s="173"/>
      <c r="WTN1" s="173"/>
      <c r="WTO1" s="173"/>
      <c r="WTP1" s="173"/>
      <c r="WTQ1" s="173"/>
      <c r="WTR1" s="173"/>
      <c r="WTS1" s="173"/>
      <c r="WTT1" s="173"/>
      <c r="WTU1" s="173"/>
      <c r="WTV1" s="173"/>
      <c r="WTW1" s="173"/>
      <c r="WTX1" s="173"/>
      <c r="WTY1" s="173"/>
      <c r="WTZ1" s="173"/>
      <c r="WUA1" s="173"/>
      <c r="WUB1" s="173"/>
      <c r="WUC1" s="173"/>
      <c r="WUD1" s="173"/>
      <c r="WUE1" s="173"/>
      <c r="WUF1" s="173"/>
      <c r="WUG1" s="173"/>
      <c r="WUH1" s="173"/>
      <c r="WUI1" s="173"/>
      <c r="WUJ1" s="173"/>
      <c r="WUK1" s="173"/>
      <c r="WUL1" s="173"/>
      <c r="WUM1" s="173"/>
      <c r="WUN1" s="173"/>
      <c r="WUO1" s="173"/>
      <c r="WUP1" s="173"/>
      <c r="WUQ1" s="173"/>
      <c r="WUR1" s="173"/>
      <c r="WUS1" s="173"/>
      <c r="WUT1" s="173"/>
      <c r="WUU1" s="173"/>
      <c r="WUV1" s="173"/>
      <c r="WUW1" s="173"/>
      <c r="WUX1" s="173"/>
      <c r="WUY1" s="173"/>
      <c r="WUZ1" s="173"/>
      <c r="WVA1" s="173"/>
      <c r="WVB1" s="173"/>
      <c r="WVC1" s="173"/>
      <c r="WVD1" s="173"/>
      <c r="WVE1" s="173"/>
      <c r="WVF1" s="173"/>
      <c r="WVG1" s="173"/>
      <c r="WVH1" s="173"/>
      <c r="WVI1" s="173"/>
      <c r="WVJ1" s="173"/>
      <c r="WVK1" s="173"/>
      <c r="WVL1" s="173"/>
      <c r="WVM1" s="173"/>
      <c r="WVN1" s="173"/>
      <c r="WVO1" s="173"/>
      <c r="WVP1" s="173"/>
      <c r="WVQ1" s="173"/>
      <c r="WVR1" s="173"/>
      <c r="WVS1" s="173"/>
      <c r="WVT1" s="173"/>
      <c r="WVU1" s="173"/>
      <c r="WVV1" s="173"/>
      <c r="WVW1" s="173"/>
      <c r="WVX1" s="173"/>
      <c r="WVY1" s="173"/>
      <c r="WVZ1" s="173"/>
      <c r="WWA1" s="173"/>
      <c r="WWB1" s="173"/>
      <c r="WWC1" s="173"/>
      <c r="WWD1" s="173"/>
      <c r="WWE1" s="173"/>
      <c r="WWF1" s="173"/>
      <c r="WWG1" s="173"/>
      <c r="WWH1" s="173"/>
      <c r="WWI1" s="173"/>
      <c r="WWJ1" s="173"/>
      <c r="WWK1" s="173"/>
      <c r="WWL1" s="173"/>
      <c r="WWM1" s="173"/>
      <c r="WWN1" s="173"/>
      <c r="WWO1" s="173"/>
      <c r="WWP1" s="173"/>
      <c r="WWQ1" s="173"/>
      <c r="WWR1" s="173"/>
      <c r="WWS1" s="173"/>
      <c r="WWT1" s="173"/>
      <c r="WWU1" s="173"/>
      <c r="WWV1" s="173"/>
      <c r="WWW1" s="173"/>
      <c r="WWX1" s="173"/>
      <c r="WWY1" s="173"/>
      <c r="WWZ1" s="173"/>
      <c r="WXA1" s="173"/>
      <c r="WXB1" s="173"/>
      <c r="WXC1" s="173"/>
      <c r="WXD1" s="173"/>
      <c r="WXE1" s="173"/>
      <c r="WXF1" s="173"/>
      <c r="WXG1" s="173"/>
      <c r="WXH1" s="173"/>
      <c r="WXI1" s="173"/>
      <c r="WXJ1" s="173"/>
      <c r="WXK1" s="173"/>
      <c r="WXL1" s="173"/>
      <c r="WXM1" s="173"/>
      <c r="WXN1" s="173"/>
      <c r="WXO1" s="173"/>
      <c r="WXP1" s="173"/>
      <c r="WXQ1" s="173"/>
      <c r="WXR1" s="173"/>
      <c r="WXS1" s="173"/>
      <c r="WXT1" s="173"/>
      <c r="WXU1" s="173"/>
      <c r="WXV1" s="173"/>
      <c r="WXW1" s="173"/>
      <c r="WXX1" s="173"/>
      <c r="WXY1" s="173"/>
      <c r="WXZ1" s="173"/>
      <c r="WYA1" s="173"/>
      <c r="WYB1" s="173"/>
      <c r="WYC1" s="173"/>
      <c r="WYD1" s="173"/>
      <c r="WYE1" s="173"/>
      <c r="WYF1" s="173"/>
      <c r="WYG1" s="173"/>
      <c r="WYH1" s="173"/>
      <c r="WYI1" s="173"/>
      <c r="WYJ1" s="173"/>
      <c r="WYK1" s="173"/>
      <c r="WYL1" s="173"/>
      <c r="WYM1" s="173"/>
      <c r="WYN1" s="173"/>
      <c r="WYO1" s="173"/>
      <c r="WYP1" s="173"/>
      <c r="WYQ1" s="173"/>
      <c r="WYR1" s="173"/>
      <c r="WYS1" s="173"/>
      <c r="WYT1" s="173"/>
      <c r="WYU1" s="173"/>
      <c r="WYV1" s="173"/>
      <c r="WYW1" s="173"/>
      <c r="WYX1" s="173"/>
      <c r="WYY1" s="173"/>
      <c r="WYZ1" s="173"/>
      <c r="WZA1" s="173"/>
      <c r="WZB1" s="173"/>
      <c r="WZC1" s="173"/>
      <c r="WZD1" s="173"/>
      <c r="WZE1" s="173"/>
      <c r="WZF1" s="173"/>
      <c r="WZG1" s="173"/>
      <c r="WZH1" s="173"/>
      <c r="WZI1" s="173"/>
      <c r="WZJ1" s="173"/>
      <c r="WZK1" s="173"/>
      <c r="WZL1" s="173"/>
      <c r="WZM1" s="173"/>
      <c r="WZN1" s="173"/>
      <c r="WZO1" s="173"/>
      <c r="WZP1" s="173"/>
      <c r="WZQ1" s="173"/>
      <c r="WZR1" s="173"/>
      <c r="WZS1" s="173"/>
      <c r="WZT1" s="173"/>
      <c r="WZU1" s="173"/>
      <c r="WZV1" s="173"/>
      <c r="WZW1" s="173"/>
      <c r="WZX1" s="173"/>
      <c r="WZY1" s="173"/>
      <c r="WZZ1" s="173"/>
      <c r="XAA1" s="173"/>
      <c r="XAB1" s="173"/>
      <c r="XAC1" s="173"/>
      <c r="XAD1" s="173"/>
      <c r="XAE1" s="173"/>
      <c r="XAF1" s="173"/>
      <c r="XAG1" s="173"/>
      <c r="XAH1" s="173"/>
      <c r="XAI1" s="173"/>
      <c r="XAJ1" s="173"/>
      <c r="XAK1" s="173"/>
      <c r="XAL1" s="173"/>
      <c r="XAM1" s="173"/>
      <c r="XAN1" s="173"/>
      <c r="XAO1" s="173"/>
      <c r="XAP1" s="173"/>
      <c r="XAQ1" s="173"/>
      <c r="XAR1" s="173"/>
      <c r="XAS1" s="173"/>
      <c r="XAT1" s="173"/>
      <c r="XAU1" s="173"/>
      <c r="XAV1" s="173"/>
      <c r="XAW1" s="173"/>
      <c r="XAX1" s="173"/>
      <c r="XAY1" s="173"/>
      <c r="XAZ1" s="173"/>
      <c r="XBA1" s="173"/>
      <c r="XBB1" s="173"/>
      <c r="XBC1" s="173"/>
      <c r="XBD1" s="173"/>
      <c r="XBE1" s="173"/>
      <c r="XBF1" s="173"/>
      <c r="XBG1" s="173"/>
      <c r="XBH1" s="173"/>
      <c r="XBI1" s="173"/>
      <c r="XBJ1" s="173"/>
      <c r="XBK1" s="173"/>
      <c r="XBL1" s="173"/>
      <c r="XBM1" s="173"/>
      <c r="XBN1" s="173"/>
      <c r="XBO1" s="173"/>
      <c r="XBP1" s="173"/>
      <c r="XBQ1" s="173"/>
      <c r="XBR1" s="173"/>
      <c r="XBS1" s="173"/>
      <c r="XBT1" s="173"/>
      <c r="XBU1" s="173"/>
      <c r="XBV1" s="173"/>
      <c r="XBW1" s="173"/>
      <c r="XBX1" s="173"/>
      <c r="XBY1" s="173"/>
      <c r="XBZ1" s="173"/>
      <c r="XCA1" s="173"/>
      <c r="XCB1" s="173"/>
      <c r="XCC1" s="173"/>
      <c r="XCD1" s="173"/>
      <c r="XCE1" s="173"/>
      <c r="XCF1" s="173"/>
      <c r="XCG1" s="173"/>
      <c r="XCH1" s="173"/>
      <c r="XCI1" s="173"/>
      <c r="XCJ1" s="173"/>
      <c r="XCK1" s="173"/>
      <c r="XCL1" s="173"/>
      <c r="XCM1" s="173"/>
      <c r="XCN1" s="173"/>
      <c r="XCO1" s="173"/>
      <c r="XCP1" s="173"/>
      <c r="XCQ1" s="173"/>
      <c r="XCR1" s="173"/>
      <c r="XCS1" s="173"/>
      <c r="XCT1" s="173"/>
      <c r="XCU1" s="173"/>
      <c r="XCV1" s="173"/>
      <c r="XCW1" s="173"/>
      <c r="XCX1" s="173"/>
      <c r="XCY1" s="173"/>
      <c r="XCZ1" s="173"/>
      <c r="XDA1" s="173"/>
      <c r="XDB1" s="173"/>
      <c r="XDC1" s="173"/>
      <c r="XDD1" s="173"/>
      <c r="XDE1" s="173"/>
      <c r="XDF1" s="173"/>
      <c r="XDG1" s="173"/>
      <c r="XDH1" s="173"/>
      <c r="XDI1" s="173"/>
      <c r="XDJ1" s="173"/>
      <c r="XDK1" s="173"/>
      <c r="XDL1" s="173"/>
      <c r="XDM1" s="173"/>
      <c r="XDN1" s="173"/>
      <c r="XDO1" s="173"/>
      <c r="XDP1" s="173"/>
      <c r="XDQ1" s="173"/>
      <c r="XDR1" s="173"/>
      <c r="XDS1" s="173"/>
      <c r="XDT1" s="173"/>
      <c r="XDU1" s="173"/>
      <c r="XDV1" s="173"/>
      <c r="XDW1" s="173"/>
      <c r="XDX1" s="173"/>
      <c r="XDY1" s="173"/>
      <c r="XDZ1" s="173"/>
      <c r="XEA1" s="173"/>
      <c r="XEB1" s="173"/>
      <c r="XEC1" s="173"/>
      <c r="XED1" s="173"/>
      <c r="XEE1" s="173"/>
      <c r="XEF1" s="173"/>
      <c r="XEG1" s="173"/>
      <c r="XEH1" s="173"/>
      <c r="XEI1" s="173"/>
      <c r="XEJ1" s="173"/>
      <c r="XEK1" s="173"/>
      <c r="XEL1" s="173"/>
      <c r="XEM1" s="173"/>
      <c r="XEN1" s="173"/>
      <c r="XEO1" s="173"/>
      <c r="XEP1" s="173"/>
      <c r="XEQ1" s="173"/>
      <c r="XER1" s="173"/>
      <c r="XES1" s="173"/>
      <c r="XET1" s="173"/>
      <c r="XEU1" s="173"/>
      <c r="XEV1" s="173"/>
      <c r="XEW1" s="173"/>
      <c r="XEX1" s="173"/>
      <c r="XEY1" s="173"/>
      <c r="XEZ1" s="173"/>
      <c r="XFA1" s="173"/>
      <c r="XFB1" s="173"/>
      <c r="XFC1" s="173"/>
      <c r="XFD1" s="173"/>
    </row>
    <row r="2" spans="1:16384" x14ac:dyDescent="0.3">
      <c r="A2" s="173" t="s">
        <v>156</v>
      </c>
      <c r="B2" s="90"/>
    </row>
    <row r="3" spans="1:16384" ht="14.5" thickBot="1" x14ac:dyDescent="0.35">
      <c r="C3" s="348" t="s">
        <v>66</v>
      </c>
      <c r="D3" s="349"/>
      <c r="E3" s="349"/>
      <c r="F3" s="349"/>
      <c r="G3" s="350" t="s">
        <v>67</v>
      </c>
      <c r="H3" s="350"/>
      <c r="I3" s="350"/>
      <c r="J3" s="350"/>
    </row>
    <row r="4" spans="1:16384" ht="30" customHeight="1" x14ac:dyDescent="0.3">
      <c r="A4" s="222" t="s">
        <v>64</v>
      </c>
      <c r="B4" s="265" t="s">
        <v>189</v>
      </c>
      <c r="C4" s="223" t="s">
        <v>6</v>
      </c>
      <c r="D4" s="224" t="s">
        <v>107</v>
      </c>
      <c r="E4" s="223" t="s">
        <v>108</v>
      </c>
      <c r="F4" s="223" t="s">
        <v>109</v>
      </c>
      <c r="G4" s="223" t="s">
        <v>6</v>
      </c>
      <c r="H4" s="224" t="s">
        <v>107</v>
      </c>
      <c r="I4" s="223" t="s">
        <v>108</v>
      </c>
      <c r="J4" s="225" t="s">
        <v>109</v>
      </c>
    </row>
    <row r="5" spans="1:16384" ht="20.149999999999999" customHeight="1" x14ac:dyDescent="0.3">
      <c r="A5" s="226" t="s">
        <v>65</v>
      </c>
      <c r="B5" s="120" t="s">
        <v>98</v>
      </c>
      <c r="C5" s="121">
        <f>Abschreibungen!G52</f>
        <v>0</v>
      </c>
      <c r="D5" s="121" t="e">
        <f>C5/Deckblatt!$B$26</f>
        <v>#DIV/0!</v>
      </c>
      <c r="E5" s="121"/>
      <c r="F5" s="121">
        <f>C5-E5</f>
        <v>0</v>
      </c>
      <c r="G5" s="121">
        <f>Abschreibungen!H52</f>
        <v>0</v>
      </c>
      <c r="H5" s="121" t="e">
        <f>G5/Deckblatt!$B$31</f>
        <v>#DIV/0!</v>
      </c>
      <c r="I5" s="121"/>
      <c r="J5" s="139">
        <f>G5-I5</f>
        <v>0</v>
      </c>
    </row>
    <row r="6" spans="1:16384" s="95" customFormat="1" ht="16.5" customHeight="1" x14ac:dyDescent="0.3">
      <c r="A6" s="227"/>
      <c r="B6" s="120" t="s">
        <v>99</v>
      </c>
      <c r="C6" s="147"/>
      <c r="D6" s="147"/>
      <c r="E6" s="147"/>
      <c r="F6" s="121"/>
      <c r="G6" s="214"/>
      <c r="H6" s="121"/>
      <c r="I6" s="147"/>
      <c r="J6" s="139"/>
    </row>
    <row r="7" spans="1:16384" s="95" customFormat="1" ht="20.149999999999999" customHeight="1" x14ac:dyDescent="0.3">
      <c r="A7" s="227">
        <v>721</v>
      </c>
      <c r="B7" s="215" t="s">
        <v>32</v>
      </c>
      <c r="C7" s="121">
        <f>Darlehen!J15</f>
        <v>0</v>
      </c>
      <c r="D7" s="121" t="e">
        <f>C7/Deckblatt!$B$26</f>
        <v>#DIV/0!</v>
      </c>
      <c r="E7" s="121"/>
      <c r="F7" s="121">
        <f t="shared" ref="F7:F22" si="0">C7-E7</f>
        <v>0</v>
      </c>
      <c r="G7" s="121">
        <f>Darlehen!K15</f>
        <v>0</v>
      </c>
      <c r="H7" s="121" t="e">
        <f>G7/Deckblatt!$B$31</f>
        <v>#DIV/0!</v>
      </c>
      <c r="I7" s="121"/>
      <c r="J7" s="139">
        <f t="shared" ref="J7:J22" si="1">G7-I7</f>
        <v>0</v>
      </c>
    </row>
    <row r="8" spans="1:16384" s="95" customFormat="1" ht="20.149999999999999" customHeight="1" x14ac:dyDescent="0.3">
      <c r="A8" s="351"/>
      <c r="B8" s="216" t="s">
        <v>13</v>
      </c>
      <c r="C8" s="121">
        <f>'EK- Zins'!H6</f>
        <v>0</v>
      </c>
      <c r="D8" s="121" t="e">
        <f>C8/Deckblatt!$B$26</f>
        <v>#DIV/0!</v>
      </c>
      <c r="E8" s="121"/>
      <c r="F8" s="121">
        <f t="shared" si="0"/>
        <v>0</v>
      </c>
      <c r="G8" s="121">
        <f>'EK- Zins'!H7</f>
        <v>0</v>
      </c>
      <c r="H8" s="121" t="e">
        <f>G8/Deckblatt!$B$31</f>
        <v>#DIV/0!</v>
      </c>
      <c r="I8" s="121"/>
      <c r="J8" s="139">
        <f t="shared" si="1"/>
        <v>0</v>
      </c>
    </row>
    <row r="9" spans="1:16384" s="95" customFormat="1" ht="26.25" customHeight="1" x14ac:dyDescent="0.3">
      <c r="A9" s="351"/>
      <c r="B9" s="216" t="s">
        <v>101</v>
      </c>
      <c r="C9" s="122">
        <f>SUM(C7:C8)</f>
        <v>0</v>
      </c>
      <c r="D9" s="121" t="e">
        <f>C9/Deckblatt!$B$26</f>
        <v>#DIV/0!</v>
      </c>
      <c r="E9" s="122"/>
      <c r="F9" s="121">
        <f t="shared" si="0"/>
        <v>0</v>
      </c>
      <c r="G9" s="122">
        <f>SUM(G7:G8)</f>
        <v>0</v>
      </c>
      <c r="H9" s="121" t="e">
        <f>G9/Deckblatt!$B$31</f>
        <v>#DIV/0!</v>
      </c>
      <c r="I9" s="122"/>
      <c r="J9" s="139">
        <f t="shared" si="1"/>
        <v>0</v>
      </c>
    </row>
    <row r="10" spans="1:16384" ht="28" x14ac:dyDescent="0.3">
      <c r="A10" s="227">
        <v>771</v>
      </c>
      <c r="B10" s="217" t="s">
        <v>100</v>
      </c>
      <c r="C10" s="148"/>
      <c r="D10" s="148"/>
      <c r="E10" s="148"/>
      <c r="F10" s="121"/>
      <c r="G10" s="214"/>
      <c r="H10" s="121"/>
      <c r="I10" s="148"/>
      <c r="J10" s="139"/>
      <c r="K10" s="95"/>
      <c r="L10" s="95"/>
      <c r="M10" s="95"/>
    </row>
    <row r="11" spans="1:16384" ht="20.149999999999999" customHeight="1" x14ac:dyDescent="0.3">
      <c r="A11" s="351"/>
      <c r="B11" s="215" t="s">
        <v>121</v>
      </c>
      <c r="C11" s="121">
        <f>Instandhaltung!C6</f>
        <v>0</v>
      </c>
      <c r="D11" s="121" t="e">
        <f>C11/Deckblatt!$B$26</f>
        <v>#DIV/0!</v>
      </c>
      <c r="E11" s="121"/>
      <c r="F11" s="121">
        <f t="shared" si="0"/>
        <v>0</v>
      </c>
      <c r="G11" s="121">
        <f>Instandhaltung!E6</f>
        <v>0</v>
      </c>
      <c r="H11" s="121" t="e">
        <f>G11/Deckblatt!$B$31</f>
        <v>#DIV/0!</v>
      </c>
      <c r="I11" s="121"/>
      <c r="J11" s="139">
        <f t="shared" si="1"/>
        <v>0</v>
      </c>
      <c r="K11" s="95"/>
      <c r="L11" s="95"/>
      <c r="M11" s="95"/>
    </row>
    <row r="12" spans="1:16384" ht="20.149999999999999" customHeight="1" x14ac:dyDescent="0.3">
      <c r="A12" s="351"/>
      <c r="B12" s="215" t="s">
        <v>159</v>
      </c>
      <c r="C12" s="121">
        <f>Instandhaltung!C7</f>
        <v>0</v>
      </c>
      <c r="D12" s="121" t="e">
        <f>C12/Deckblatt!$B$26</f>
        <v>#DIV/0!</v>
      </c>
      <c r="E12" s="121"/>
      <c r="F12" s="121">
        <f t="shared" si="0"/>
        <v>0</v>
      </c>
      <c r="G12" s="121">
        <f>Instandhaltung!E7</f>
        <v>0</v>
      </c>
      <c r="H12" s="121" t="e">
        <f>G12/Deckblatt!$B$31</f>
        <v>#DIV/0!</v>
      </c>
      <c r="I12" s="121"/>
      <c r="J12" s="139">
        <f t="shared" si="1"/>
        <v>0</v>
      </c>
      <c r="K12" s="95"/>
      <c r="L12" s="95"/>
      <c r="M12" s="95"/>
    </row>
    <row r="13" spans="1:16384" s="95" customFormat="1" ht="26.25" customHeight="1" x14ac:dyDescent="0.3">
      <c r="A13" s="228"/>
      <c r="B13" s="216" t="s">
        <v>102</v>
      </c>
      <c r="C13" s="122">
        <f>SUM(C11:C12)</f>
        <v>0</v>
      </c>
      <c r="D13" s="121" t="e">
        <f>C13/Deckblatt!$B$26</f>
        <v>#DIV/0!</v>
      </c>
      <c r="E13" s="122"/>
      <c r="F13" s="121">
        <f t="shared" si="0"/>
        <v>0</v>
      </c>
      <c r="G13" s="122">
        <f>SUM(G11:G12)</f>
        <v>0</v>
      </c>
      <c r="H13" s="121" t="e">
        <f>G13/Deckblatt!$B$31</f>
        <v>#DIV/0!</v>
      </c>
      <c r="I13" s="122"/>
      <c r="J13" s="139">
        <f t="shared" si="1"/>
        <v>0</v>
      </c>
    </row>
    <row r="14" spans="1:16384" s="95" customFormat="1" ht="26.25" customHeight="1" x14ac:dyDescent="0.3">
      <c r="A14" s="226" t="s">
        <v>166</v>
      </c>
      <c r="B14" s="218" t="s">
        <v>154</v>
      </c>
      <c r="C14" s="122"/>
      <c r="D14" s="121"/>
      <c r="E14" s="122"/>
      <c r="F14" s="121"/>
      <c r="G14" s="122"/>
      <c r="H14" s="121"/>
      <c r="I14" s="122"/>
      <c r="J14" s="139"/>
    </row>
    <row r="15" spans="1:16384" s="95" customFormat="1" ht="26.25" customHeight="1" x14ac:dyDescent="0.3">
      <c r="A15" s="228"/>
      <c r="B15" s="216" t="s">
        <v>143</v>
      </c>
      <c r="C15" s="122">
        <f>Darlehen!G15</f>
        <v>0</v>
      </c>
      <c r="D15" s="121" t="e">
        <f>C15/Deckblatt!$B$26</f>
        <v>#DIV/0!</v>
      </c>
      <c r="E15" s="122"/>
      <c r="F15" s="121">
        <f>C15-E15</f>
        <v>0</v>
      </c>
      <c r="G15" s="122">
        <f>Darlehen!H15</f>
        <v>0</v>
      </c>
      <c r="H15" s="121" t="e">
        <f>G15/Deckblatt!$B$31</f>
        <v>#DIV/0!</v>
      </c>
      <c r="I15" s="122"/>
      <c r="J15" s="139">
        <f>G15-I15</f>
        <v>0</v>
      </c>
    </row>
    <row r="16" spans="1:16384" s="95" customFormat="1" ht="26.25" customHeight="1" x14ac:dyDescent="0.3">
      <c r="A16" s="228"/>
      <c r="B16" s="216" t="s">
        <v>144</v>
      </c>
      <c r="C16" s="122">
        <f>Darlehen!G25</f>
        <v>0</v>
      </c>
      <c r="D16" s="121" t="e">
        <f>C16/Deckblatt!$B$26</f>
        <v>#DIV/0!</v>
      </c>
      <c r="E16" s="122"/>
      <c r="F16" s="121">
        <f>C16-E16</f>
        <v>0</v>
      </c>
      <c r="G16" s="122">
        <f>Darlehen!H25</f>
        <v>0</v>
      </c>
      <c r="H16" s="121" t="e">
        <f>G16/Deckblatt!$B$31</f>
        <v>#DIV/0!</v>
      </c>
      <c r="I16" s="122"/>
      <c r="J16" s="139">
        <f>G16-I16</f>
        <v>0</v>
      </c>
    </row>
    <row r="17" spans="1:26" s="95" customFormat="1" ht="26.25" customHeight="1" x14ac:dyDescent="0.3">
      <c r="A17" s="228"/>
      <c r="B17" s="216" t="s">
        <v>145</v>
      </c>
      <c r="C17" s="122">
        <f>SUM(C15:C16)</f>
        <v>0</v>
      </c>
      <c r="D17" s="121" t="e">
        <f>C17/Deckblatt!$B$26</f>
        <v>#DIV/0!</v>
      </c>
      <c r="E17" s="122"/>
      <c r="F17" s="121">
        <f>C17-E17</f>
        <v>0</v>
      </c>
      <c r="G17" s="122">
        <f>SUM(G15:G16)</f>
        <v>0</v>
      </c>
      <c r="H17" s="121" t="e">
        <f>G17/Deckblatt!$B$31</f>
        <v>#DIV/0!</v>
      </c>
      <c r="I17" s="122"/>
      <c r="J17" s="139">
        <f>G17-I17</f>
        <v>0</v>
      </c>
    </row>
    <row r="18" spans="1:26" ht="15.75" customHeight="1" x14ac:dyDescent="0.3">
      <c r="A18" s="226">
        <v>76</v>
      </c>
      <c r="B18" s="217" t="s">
        <v>155</v>
      </c>
      <c r="C18" s="122">
        <f>'Miete Pacht Leasing'!F12</f>
        <v>0</v>
      </c>
      <c r="D18" s="121" t="e">
        <f>C18/Deckblatt!$B$26</f>
        <v>#DIV/0!</v>
      </c>
      <c r="E18" s="122"/>
      <c r="F18" s="121">
        <f t="shared" si="0"/>
        <v>0</v>
      </c>
      <c r="G18" s="122">
        <f>'Miete Pacht Leasing'!G12</f>
        <v>0</v>
      </c>
      <c r="H18" s="121" t="e">
        <f>G18/Deckblatt!$B$31</f>
        <v>#DIV/0!</v>
      </c>
      <c r="I18" s="122"/>
      <c r="J18" s="139">
        <f t="shared" si="1"/>
        <v>0</v>
      </c>
    </row>
    <row r="19" spans="1:26" s="94" customFormat="1" ht="31.5" customHeight="1" x14ac:dyDescent="0.3">
      <c r="A19" s="229"/>
      <c r="B19" s="219" t="s">
        <v>72</v>
      </c>
      <c r="C19" s="149"/>
      <c r="D19" s="149"/>
      <c r="E19" s="149"/>
      <c r="F19" s="149"/>
      <c r="G19" s="149"/>
      <c r="H19" s="149"/>
      <c r="I19" s="149"/>
      <c r="J19" s="230"/>
      <c r="K19" s="96"/>
      <c r="L19" s="96"/>
      <c r="M19" s="96"/>
    </row>
    <row r="20" spans="1:26" ht="28" x14ac:dyDescent="0.3">
      <c r="A20" s="231" t="s">
        <v>22</v>
      </c>
      <c r="B20" s="220" t="s">
        <v>25</v>
      </c>
      <c r="C20" s="138">
        <f>'Auflösung Sonderposten'!B17</f>
        <v>0</v>
      </c>
      <c r="D20" s="121" t="e">
        <f>C20/Deckblatt!$B$26</f>
        <v>#DIV/0!</v>
      </c>
      <c r="E20" s="138"/>
      <c r="F20" s="121">
        <f t="shared" si="0"/>
        <v>0</v>
      </c>
      <c r="G20" s="138">
        <f>'Auflösung Sonderposten'!B18</f>
        <v>0</v>
      </c>
      <c r="H20" s="121" t="e">
        <f>G20/Deckblatt!$B$31</f>
        <v>#DIV/0!</v>
      </c>
      <c r="I20" s="138"/>
      <c r="J20" s="139">
        <f t="shared" si="1"/>
        <v>0</v>
      </c>
      <c r="K20" s="94"/>
      <c r="L20" s="94"/>
      <c r="M20" s="94"/>
      <c r="N20" s="94"/>
      <c r="O20" s="94"/>
      <c r="P20" s="94"/>
    </row>
    <row r="21" spans="1:26" ht="20.149999999999999" customHeight="1" x14ac:dyDescent="0.3">
      <c r="A21" s="227">
        <v>483</v>
      </c>
      <c r="B21" s="216" t="s">
        <v>71</v>
      </c>
      <c r="C21" s="221"/>
      <c r="D21" s="121" t="e">
        <f>C21/Deckblatt!$B$26</f>
        <v>#DIV/0!</v>
      </c>
      <c r="E21" s="138"/>
      <c r="F21" s="121">
        <f t="shared" si="0"/>
        <v>0</v>
      </c>
      <c r="G21" s="221"/>
      <c r="H21" s="121" t="e">
        <f>G21/Deckblatt!$B$31</f>
        <v>#DIV/0!</v>
      </c>
      <c r="I21" s="138"/>
      <c r="J21" s="139">
        <f t="shared" si="1"/>
        <v>0</v>
      </c>
      <c r="K21" s="94"/>
      <c r="L21" s="94"/>
      <c r="M21" s="94"/>
      <c r="N21" s="94"/>
      <c r="O21" s="94"/>
      <c r="P21" s="94"/>
    </row>
    <row r="22" spans="1:26" ht="27" customHeight="1" thickBot="1" x14ac:dyDescent="0.35">
      <c r="A22" s="232"/>
      <c r="B22" s="233" t="s">
        <v>103</v>
      </c>
      <c r="C22" s="234">
        <f>SUM(C20:C21)</f>
        <v>0</v>
      </c>
      <c r="D22" s="235" t="e">
        <f>C22/Deckblatt!$B$26</f>
        <v>#DIV/0!</v>
      </c>
      <c r="E22" s="234"/>
      <c r="F22" s="235">
        <f t="shared" si="0"/>
        <v>0</v>
      </c>
      <c r="G22" s="234">
        <f>SUM(G20:G21)</f>
        <v>0</v>
      </c>
      <c r="H22" s="235" t="e">
        <f>G22/Deckblatt!$B$31</f>
        <v>#DIV/0!</v>
      </c>
      <c r="I22" s="234"/>
      <c r="J22" s="236">
        <f t="shared" si="1"/>
        <v>0</v>
      </c>
      <c r="K22" s="92"/>
      <c r="L22" s="92"/>
      <c r="M22" s="92"/>
      <c r="N22" s="92"/>
      <c r="O22" s="92"/>
      <c r="P22" s="92"/>
      <c r="Q22" s="92"/>
      <c r="R22" s="92"/>
      <c r="S22" s="92"/>
      <c r="T22" s="92"/>
      <c r="U22" s="92"/>
      <c r="V22" s="92"/>
      <c r="W22" s="92"/>
      <c r="X22" s="92"/>
      <c r="Y22" s="92"/>
      <c r="Z22" s="92"/>
    </row>
    <row r="24" spans="1:26" x14ac:dyDescent="0.3">
      <c r="A24" s="173" t="s">
        <v>157</v>
      </c>
      <c r="B24" s="174"/>
      <c r="C24" s="175"/>
    </row>
    <row r="25" spans="1:26" x14ac:dyDescent="0.3">
      <c r="A25" s="173"/>
      <c r="B25" s="174"/>
      <c r="C25" s="175"/>
    </row>
    <row r="26" spans="1:26" ht="36" customHeight="1" x14ac:dyDescent="0.3">
      <c r="A26" s="352" t="s">
        <v>182</v>
      </c>
      <c r="B26" s="353"/>
      <c r="C26" s="353"/>
      <c r="D26" s="353"/>
      <c r="E26" s="353"/>
      <c r="F26" s="353"/>
      <c r="G26" s="354"/>
      <c r="H26" s="253"/>
      <c r="I26" s="253"/>
      <c r="J26" s="253"/>
    </row>
    <row r="27" spans="1:26" ht="14.5" thickBot="1" x14ac:dyDescent="0.35">
      <c r="A27" s="167"/>
      <c r="B27" s="174"/>
      <c r="C27" s="175"/>
    </row>
    <row r="28" spans="1:26" x14ac:dyDescent="0.3">
      <c r="A28" s="248"/>
      <c r="B28" s="249"/>
      <c r="C28" s="181" t="s">
        <v>66</v>
      </c>
      <c r="D28" s="179"/>
      <c r="E28" s="179"/>
      <c r="F28" s="179"/>
      <c r="G28" s="250" t="s">
        <v>67</v>
      </c>
      <c r="H28" s="178"/>
      <c r="I28" s="177"/>
      <c r="J28" s="177"/>
    </row>
    <row r="29" spans="1:26" ht="15" customHeight="1" x14ac:dyDescent="0.3">
      <c r="A29" s="344" t="s">
        <v>180</v>
      </c>
      <c r="B29" s="345"/>
      <c r="C29" s="175">
        <f>C5+C9+C13+C18-C22</f>
        <v>0</v>
      </c>
      <c r="D29" s="177"/>
      <c r="E29" s="177"/>
      <c r="F29" s="177"/>
      <c r="G29" s="251">
        <f>G5+G9+G13+G18-G22</f>
        <v>0</v>
      </c>
      <c r="H29" s="178"/>
      <c r="I29" s="177"/>
      <c r="J29" s="177"/>
    </row>
    <row r="30" spans="1:26" ht="15.75" customHeight="1" thickBot="1" x14ac:dyDescent="0.35">
      <c r="A30" s="346" t="s">
        <v>181</v>
      </c>
      <c r="B30" s="347"/>
      <c r="C30" s="176">
        <f>C9+C13+C17+C18</f>
        <v>0</v>
      </c>
      <c r="D30" s="180"/>
      <c r="E30" s="180"/>
      <c r="F30" s="180"/>
      <c r="G30" s="252">
        <f>G9+G13+G17+G18</f>
        <v>0</v>
      </c>
      <c r="H30" s="178"/>
      <c r="I30" s="177"/>
      <c r="J30" s="177"/>
    </row>
  </sheetData>
  <mergeCells count="7">
    <mergeCell ref="A29:B29"/>
    <mergeCell ref="A30:B30"/>
    <mergeCell ref="C3:F3"/>
    <mergeCell ref="G3:J3"/>
    <mergeCell ref="A8:A9"/>
    <mergeCell ref="A11:A12"/>
    <mergeCell ref="A26:G26"/>
  </mergeCells>
  <pageMargins left="0.31496062992125984" right="0.23622047244094491" top="0.55118110236220474" bottom="0.39370078740157483" header="0.31496062992125984" footer="0.31496062992125984"/>
  <pageSetup paperSize="9" scale="88" orientation="landscape" r:id="rId1"/>
  <headerFooter>
    <oddHeader>&amp;C&amp;"Arial,Fett"&amp;14&amp;A</oddHeader>
    <oddFooter>&amp;R&amp;D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I15"/>
  <sheetViews>
    <sheetView zoomScaleNormal="100" workbookViewId="0"/>
  </sheetViews>
  <sheetFormatPr baseColWidth="10" defaultColWidth="11.453125" defaultRowHeight="14" x14ac:dyDescent="0.3"/>
  <cols>
    <col min="1" max="1" width="19.453125" style="1" bestFit="1" customWidth="1"/>
    <col min="2" max="2" width="11.90625" style="1" customWidth="1"/>
    <col min="3" max="3" width="14.90625" style="1" bestFit="1" customWidth="1"/>
    <col min="4" max="4" width="10" style="1" bestFit="1" customWidth="1"/>
    <col min="5" max="5" width="11.453125" style="1" customWidth="1"/>
    <col min="6" max="6" width="9.08984375" style="1" bestFit="1" customWidth="1"/>
    <col min="7" max="7" width="15.54296875" style="1" bestFit="1" customWidth="1"/>
    <col min="8" max="8" width="17" style="1" customWidth="1"/>
    <col min="9" max="9" width="8.90625" style="1" customWidth="1"/>
    <col min="10" max="16384" width="11.453125" style="1"/>
  </cols>
  <sheetData>
    <row r="2" spans="1:9" ht="45.75" customHeight="1" x14ac:dyDescent="0.3">
      <c r="A2" s="355" t="s">
        <v>74</v>
      </c>
      <c r="B2" s="355"/>
      <c r="C2" s="355"/>
      <c r="D2" s="355"/>
      <c r="E2" s="355"/>
      <c r="F2" s="355"/>
      <c r="G2" s="355"/>
      <c r="H2" s="355"/>
      <c r="I2" s="355"/>
    </row>
    <row r="3" spans="1:9" ht="15" customHeight="1" x14ac:dyDescent="0.3"/>
    <row r="4" spans="1:9" x14ac:dyDescent="0.3">
      <c r="A4" s="1" t="s">
        <v>66</v>
      </c>
    </row>
    <row r="5" spans="1:9" x14ac:dyDescent="0.3">
      <c r="A5" s="1" t="s">
        <v>67</v>
      </c>
      <c r="B5" s="97"/>
    </row>
    <row r="6" spans="1:9" x14ac:dyDescent="0.3">
      <c r="B6" s="97"/>
    </row>
    <row r="7" spans="1:9" x14ac:dyDescent="0.3">
      <c r="B7" s="98"/>
    </row>
    <row r="9" spans="1:9" x14ac:dyDescent="0.3">
      <c r="H9" s="6"/>
    </row>
    <row r="10" spans="1:9" x14ac:dyDescent="0.3">
      <c r="B10" s="99"/>
      <c r="C10" s="99"/>
      <c r="D10" s="100"/>
      <c r="E10" s="101"/>
      <c r="F10" s="98"/>
      <c r="G10" s="102"/>
      <c r="H10" s="98"/>
    </row>
    <row r="11" spans="1:9" x14ac:dyDescent="0.3">
      <c r="B11" s="99"/>
      <c r="C11" s="99"/>
      <c r="D11" s="100"/>
      <c r="E11" s="101"/>
      <c r="F11" s="98"/>
      <c r="G11" s="102"/>
      <c r="H11" s="98"/>
    </row>
    <row r="12" spans="1:9" x14ac:dyDescent="0.3">
      <c r="B12" s="99"/>
      <c r="C12" s="99"/>
      <c r="D12" s="100"/>
      <c r="E12" s="101"/>
      <c r="F12" s="98"/>
      <c r="G12" s="102"/>
      <c r="H12" s="98"/>
    </row>
    <row r="13" spans="1:9" x14ac:dyDescent="0.3">
      <c r="B13" s="99"/>
      <c r="C13" s="99"/>
      <c r="D13" s="100"/>
      <c r="F13" s="98"/>
      <c r="H13" s="98"/>
    </row>
    <row r="15" spans="1:9" x14ac:dyDescent="0.3">
      <c r="E15" s="99"/>
      <c r="G15" s="103"/>
    </row>
  </sheetData>
  <mergeCells count="1">
    <mergeCell ref="A2:I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9"/>
  <sheetViews>
    <sheetView zoomScaleNormal="100" workbookViewId="0"/>
  </sheetViews>
  <sheetFormatPr baseColWidth="10" defaultColWidth="11.453125" defaultRowHeight="15" customHeight="1" x14ac:dyDescent="0.3"/>
  <cols>
    <col min="1" max="1" width="8.90625" style="1" customWidth="1"/>
    <col min="2" max="2" width="10" style="1" bestFit="1" customWidth="1"/>
    <col min="3" max="3" width="19.6328125" style="1" customWidth="1"/>
    <col min="4" max="4" width="11.6328125" style="1" customWidth="1"/>
    <col min="5" max="5" width="39.54296875" style="1" customWidth="1"/>
    <col min="6" max="6" width="32.6328125" style="1" customWidth="1"/>
    <col min="7" max="7" width="24.90625" style="1" bestFit="1" customWidth="1"/>
    <col min="8" max="8" width="16.90625" style="1" bestFit="1" customWidth="1"/>
    <col min="9" max="10" width="14.6328125" style="1" customWidth="1"/>
    <col min="11" max="11" width="13.6328125" style="1" customWidth="1"/>
    <col min="12" max="15" width="14.6328125" style="1" customWidth="1"/>
    <col min="16" max="16384" width="11.453125" style="1"/>
  </cols>
  <sheetData>
    <row r="1" spans="1:17" ht="15" customHeight="1" x14ac:dyDescent="0.3">
      <c r="A1" s="14"/>
      <c r="B1" s="14"/>
      <c r="C1" s="14"/>
      <c r="D1" s="14"/>
      <c r="E1" s="14"/>
      <c r="F1" s="14"/>
      <c r="G1" s="14"/>
      <c r="H1" s="14"/>
      <c r="I1" s="104"/>
      <c r="J1" s="104"/>
      <c r="K1" s="104"/>
      <c r="L1" s="104"/>
      <c r="M1" s="14"/>
      <c r="N1" s="104"/>
      <c r="O1" s="14"/>
      <c r="P1" s="14"/>
      <c r="Q1" s="14"/>
    </row>
    <row r="2" spans="1:17" ht="175.5" customHeight="1" x14ac:dyDescent="0.3">
      <c r="A2" s="356" t="s">
        <v>124</v>
      </c>
      <c r="B2" s="356"/>
      <c r="C2" s="356"/>
      <c r="D2" s="356"/>
      <c r="E2" s="356"/>
      <c r="F2" s="356"/>
      <c r="G2" s="14"/>
      <c r="H2" s="14"/>
      <c r="I2" s="14"/>
      <c r="J2" s="14"/>
      <c r="K2" s="14"/>
      <c r="L2" s="14"/>
      <c r="M2" s="14"/>
      <c r="N2" s="14"/>
      <c r="O2" s="14"/>
      <c r="P2" s="14"/>
      <c r="Q2" s="14"/>
    </row>
    <row r="3" spans="1:17" ht="15" customHeight="1" x14ac:dyDescent="0.3">
      <c r="G3" s="14"/>
      <c r="H3" s="14"/>
      <c r="I3" s="14"/>
      <c r="J3" s="14"/>
      <c r="K3" s="14"/>
      <c r="L3" s="14"/>
      <c r="M3" s="14"/>
      <c r="N3" s="14"/>
      <c r="O3" s="14"/>
      <c r="P3" s="14"/>
      <c r="Q3" s="14"/>
    </row>
    <row r="4" spans="1:17" ht="15" customHeight="1" x14ac:dyDescent="0.3">
      <c r="G4" s="14"/>
      <c r="H4" s="14"/>
      <c r="I4" s="14"/>
      <c r="J4" s="14"/>
      <c r="K4" s="14"/>
      <c r="L4" s="14"/>
      <c r="M4" s="14"/>
      <c r="N4" s="14"/>
      <c r="O4" s="14"/>
      <c r="P4" s="14"/>
      <c r="Q4" s="14"/>
    </row>
    <row r="5" spans="1:17" ht="15" customHeight="1" x14ac:dyDescent="0.3">
      <c r="G5" s="14"/>
      <c r="H5" s="14"/>
      <c r="I5" s="14"/>
      <c r="J5" s="14"/>
      <c r="K5" s="14"/>
      <c r="L5" s="14"/>
      <c r="M5" s="14"/>
      <c r="N5" s="14"/>
      <c r="O5" s="14"/>
      <c r="P5" s="14"/>
      <c r="Q5" s="14"/>
    </row>
    <row r="6" spans="1:17" ht="15" customHeight="1" x14ac:dyDescent="0.3">
      <c r="G6" s="23"/>
      <c r="H6" s="14"/>
      <c r="I6" s="24"/>
      <c r="J6" s="24"/>
      <c r="K6" s="24"/>
      <c r="L6" s="14"/>
      <c r="M6" s="14"/>
      <c r="N6" s="24"/>
      <c r="O6" s="14"/>
      <c r="P6" s="14"/>
      <c r="Q6" s="14"/>
    </row>
    <row r="7" spans="1:17" ht="15" customHeight="1" x14ac:dyDescent="0.3">
      <c r="G7" s="14"/>
      <c r="H7" s="14"/>
      <c r="I7" s="24"/>
      <c r="J7" s="24"/>
      <c r="K7" s="24"/>
      <c r="L7" s="14"/>
      <c r="M7" s="24"/>
      <c r="N7" s="14"/>
      <c r="O7" s="24"/>
      <c r="P7" s="14"/>
      <c r="Q7" s="14"/>
    </row>
    <row r="8" spans="1:17" ht="15" customHeight="1" x14ac:dyDescent="0.3">
      <c r="G8" s="14"/>
      <c r="H8" s="14"/>
      <c r="I8" s="24"/>
      <c r="J8" s="24"/>
      <c r="K8" s="24"/>
      <c r="L8" s="14"/>
      <c r="M8" s="24"/>
      <c r="N8" s="14"/>
      <c r="O8" s="24"/>
      <c r="P8" s="14"/>
      <c r="Q8" s="14"/>
    </row>
    <row r="9" spans="1:17" ht="15" customHeight="1" x14ac:dyDescent="0.3">
      <c r="G9" s="23"/>
      <c r="H9" s="14"/>
      <c r="I9" s="24"/>
      <c r="J9" s="24"/>
      <c r="K9" s="24"/>
      <c r="L9" s="14"/>
      <c r="M9" s="14"/>
      <c r="N9" s="24"/>
      <c r="O9" s="14"/>
      <c r="P9" s="14"/>
      <c r="Q9" s="14"/>
    </row>
    <row r="10" spans="1:17" ht="15" customHeight="1" x14ac:dyDescent="0.3">
      <c r="G10" s="14"/>
      <c r="H10" s="14"/>
      <c r="I10" s="24"/>
      <c r="J10" s="24"/>
      <c r="K10" s="24"/>
      <c r="L10" s="14"/>
      <c r="M10" s="24"/>
      <c r="N10" s="14"/>
      <c r="O10" s="24"/>
      <c r="P10" s="14"/>
      <c r="Q10" s="14"/>
    </row>
    <row r="11" spans="1:17" ht="15" customHeight="1" x14ac:dyDescent="0.3">
      <c r="G11" s="23"/>
      <c r="H11" s="14"/>
      <c r="I11" s="24"/>
      <c r="J11" s="24"/>
      <c r="K11" s="24"/>
      <c r="L11" s="14"/>
      <c r="M11" s="14"/>
      <c r="N11" s="24"/>
      <c r="O11" s="14"/>
      <c r="P11" s="14"/>
      <c r="Q11" s="14"/>
    </row>
    <row r="12" spans="1:17" ht="15" customHeight="1" x14ac:dyDescent="0.3">
      <c r="A12" s="14"/>
      <c r="B12" s="14"/>
      <c r="C12" s="14"/>
      <c r="D12" s="14"/>
      <c r="E12" s="14"/>
      <c r="F12" s="22"/>
      <c r="G12" s="14"/>
      <c r="H12" s="14"/>
      <c r="I12" s="24"/>
      <c r="J12" s="24"/>
      <c r="K12" s="24"/>
      <c r="L12" s="14"/>
      <c r="M12" s="24"/>
      <c r="N12" s="14"/>
      <c r="O12" s="24"/>
      <c r="P12" s="14"/>
      <c r="Q12" s="14"/>
    </row>
    <row r="13" spans="1:17" ht="15" customHeight="1" x14ac:dyDescent="0.3">
      <c r="A13" s="14"/>
      <c r="B13" s="14"/>
      <c r="C13" s="14"/>
      <c r="D13" s="14"/>
      <c r="E13" s="14"/>
      <c r="F13" s="22"/>
      <c r="G13" s="23"/>
      <c r="H13" s="14"/>
      <c r="I13" s="24"/>
      <c r="J13" s="24"/>
      <c r="K13" s="24"/>
      <c r="L13" s="14"/>
      <c r="M13" s="14"/>
      <c r="N13" s="24"/>
      <c r="O13" s="14"/>
      <c r="P13" s="14"/>
      <c r="Q13" s="14"/>
    </row>
    <row r="14" spans="1:17" ht="15" customHeight="1" x14ac:dyDescent="0.3">
      <c r="A14" s="14"/>
      <c r="B14" s="14"/>
      <c r="C14" s="14"/>
      <c r="D14" s="14"/>
      <c r="E14" s="14"/>
      <c r="F14" s="22"/>
      <c r="G14" s="14"/>
      <c r="H14" s="14"/>
      <c r="I14" s="24"/>
      <c r="J14" s="24"/>
      <c r="K14" s="24"/>
      <c r="L14" s="14"/>
      <c r="M14" s="24"/>
      <c r="N14" s="14"/>
      <c r="O14" s="24"/>
      <c r="P14" s="14"/>
      <c r="Q14" s="14"/>
    </row>
    <row r="15" spans="1:17" ht="15" customHeight="1" x14ac:dyDescent="0.3">
      <c r="A15" s="14"/>
      <c r="B15" s="14"/>
      <c r="C15" s="14"/>
      <c r="D15" s="14"/>
      <c r="E15" s="14"/>
      <c r="F15" s="22"/>
      <c r="G15" s="23"/>
      <c r="H15" s="14"/>
      <c r="I15" s="24"/>
      <c r="J15" s="24"/>
      <c r="K15" s="24"/>
      <c r="L15" s="14"/>
      <c r="M15" s="14"/>
      <c r="N15" s="24"/>
      <c r="O15" s="14"/>
      <c r="P15" s="14"/>
      <c r="Q15" s="14"/>
    </row>
    <row r="16" spans="1:17" ht="15" customHeight="1" x14ac:dyDescent="0.3">
      <c r="A16" s="14"/>
      <c r="B16" s="14"/>
      <c r="C16" s="14"/>
      <c r="D16" s="14"/>
      <c r="E16" s="14"/>
      <c r="F16" s="22"/>
      <c r="G16" s="14"/>
      <c r="H16" s="14"/>
      <c r="I16" s="24"/>
      <c r="J16" s="24"/>
      <c r="K16" s="24"/>
      <c r="L16" s="14"/>
      <c r="M16" s="24"/>
      <c r="N16" s="14"/>
      <c r="O16" s="24"/>
      <c r="P16" s="14"/>
      <c r="Q16" s="14"/>
    </row>
    <row r="17" spans="1:17" ht="15" customHeight="1" x14ac:dyDescent="0.3">
      <c r="A17" s="14"/>
      <c r="B17" s="14"/>
      <c r="C17" s="14"/>
      <c r="D17" s="14"/>
      <c r="E17" s="14"/>
      <c r="F17" s="22"/>
      <c r="G17" s="23"/>
      <c r="H17" s="14"/>
      <c r="I17" s="24"/>
      <c r="J17" s="24"/>
      <c r="K17" s="24"/>
      <c r="L17" s="14"/>
      <c r="M17" s="14"/>
      <c r="N17" s="24"/>
      <c r="O17" s="14"/>
      <c r="P17" s="14"/>
      <c r="Q17" s="14"/>
    </row>
    <row r="18" spans="1:17" ht="15" customHeight="1" x14ac:dyDescent="0.3">
      <c r="A18" s="14"/>
      <c r="B18" s="14"/>
      <c r="C18" s="14"/>
      <c r="D18" s="14"/>
      <c r="E18" s="14"/>
      <c r="F18" s="22"/>
      <c r="G18" s="14"/>
      <c r="H18" s="14"/>
      <c r="I18" s="24"/>
      <c r="J18" s="24"/>
      <c r="K18" s="24"/>
      <c r="L18" s="14"/>
      <c r="M18" s="24"/>
      <c r="N18" s="14"/>
      <c r="O18" s="24"/>
      <c r="P18" s="14"/>
      <c r="Q18" s="14"/>
    </row>
    <row r="19" spans="1:17" ht="15" customHeight="1" x14ac:dyDescent="0.3">
      <c r="A19" s="14"/>
      <c r="B19" s="14"/>
      <c r="C19" s="14"/>
      <c r="D19" s="14"/>
      <c r="E19" s="14"/>
      <c r="F19" s="22"/>
      <c r="G19" s="23"/>
      <c r="H19" s="14"/>
      <c r="I19" s="24"/>
      <c r="J19" s="24"/>
      <c r="K19" s="24"/>
      <c r="L19" s="14"/>
      <c r="M19" s="14"/>
      <c r="N19" s="24"/>
      <c r="O19" s="14"/>
      <c r="P19" s="14"/>
      <c r="Q19" s="14"/>
    </row>
    <row r="20" spans="1:17" ht="15" customHeight="1" x14ac:dyDescent="0.3">
      <c r="A20" s="14"/>
      <c r="B20" s="14"/>
      <c r="C20" s="14"/>
      <c r="D20" s="14"/>
      <c r="E20" s="14"/>
      <c r="F20" s="22"/>
      <c r="G20" s="14"/>
      <c r="H20" s="14"/>
      <c r="I20" s="24"/>
      <c r="J20" s="24"/>
      <c r="K20" s="24"/>
      <c r="L20" s="14"/>
      <c r="M20" s="24"/>
      <c r="N20" s="14"/>
      <c r="O20" s="24"/>
      <c r="P20" s="14"/>
      <c r="Q20" s="14"/>
    </row>
    <row r="21" spans="1:17" ht="15" customHeight="1" x14ac:dyDescent="0.3">
      <c r="A21" s="14"/>
      <c r="B21" s="14"/>
      <c r="C21" s="14"/>
      <c r="D21" s="14"/>
      <c r="E21" s="14"/>
      <c r="F21" s="22"/>
      <c r="G21" s="23"/>
      <c r="H21" s="14"/>
      <c r="I21" s="24"/>
      <c r="J21" s="24"/>
      <c r="K21" s="24"/>
      <c r="L21" s="14"/>
      <c r="M21" s="14"/>
      <c r="N21" s="24"/>
      <c r="O21" s="14"/>
      <c r="P21" s="14"/>
      <c r="Q21" s="14"/>
    </row>
    <row r="22" spans="1:17" ht="15" customHeight="1" x14ac:dyDescent="0.3">
      <c r="A22" s="14"/>
      <c r="B22" s="14"/>
      <c r="C22" s="14"/>
      <c r="D22" s="14"/>
      <c r="E22" s="14"/>
      <c r="F22" s="22"/>
      <c r="G22" s="14"/>
      <c r="H22" s="14"/>
      <c r="I22" s="24"/>
      <c r="J22" s="24"/>
      <c r="K22" s="24"/>
      <c r="L22" s="14"/>
      <c r="M22" s="24"/>
      <c r="N22" s="14"/>
      <c r="O22" s="24"/>
      <c r="P22" s="14"/>
      <c r="Q22" s="14"/>
    </row>
    <row r="23" spans="1:17" ht="15" customHeight="1" x14ac:dyDescent="0.3">
      <c r="A23" s="14"/>
      <c r="B23" s="14"/>
      <c r="C23" s="14"/>
      <c r="D23" s="14"/>
      <c r="E23" s="14"/>
      <c r="F23" s="22"/>
      <c r="G23" s="23"/>
      <c r="H23" s="14"/>
      <c r="I23" s="24"/>
      <c r="J23" s="24"/>
      <c r="K23" s="24"/>
      <c r="L23" s="14"/>
      <c r="M23" s="14"/>
      <c r="N23" s="24"/>
      <c r="O23" s="14"/>
      <c r="P23" s="14"/>
      <c r="Q23" s="14"/>
    </row>
    <row r="24" spans="1:17" ht="15" customHeight="1" x14ac:dyDescent="0.3">
      <c r="A24" s="14"/>
      <c r="B24" s="14"/>
      <c r="C24" s="14"/>
      <c r="D24" s="14"/>
      <c r="E24" s="14"/>
      <c r="F24" s="22"/>
      <c r="G24" s="14"/>
      <c r="H24" s="14"/>
      <c r="I24" s="24"/>
      <c r="J24" s="24"/>
      <c r="K24" s="24"/>
      <c r="L24" s="14"/>
      <c r="M24" s="24"/>
      <c r="N24" s="14"/>
      <c r="O24" s="24"/>
      <c r="P24" s="14"/>
      <c r="Q24" s="14"/>
    </row>
    <row r="25" spans="1:17" ht="15" customHeight="1" x14ac:dyDescent="0.3">
      <c r="A25" s="14"/>
      <c r="B25" s="14"/>
      <c r="C25" s="14"/>
      <c r="D25" s="14"/>
      <c r="E25" s="14"/>
      <c r="F25" s="22"/>
      <c r="G25" s="23"/>
      <c r="H25" s="14"/>
      <c r="I25" s="24"/>
      <c r="J25" s="24"/>
      <c r="K25" s="24"/>
      <c r="L25" s="14"/>
      <c r="M25" s="14"/>
      <c r="N25" s="24"/>
      <c r="O25" s="14"/>
      <c r="P25" s="14"/>
      <c r="Q25" s="14"/>
    </row>
    <row r="26" spans="1:17" ht="15" customHeight="1" x14ac:dyDescent="0.3">
      <c r="A26" s="14"/>
      <c r="B26" s="14"/>
      <c r="C26" s="14"/>
      <c r="D26" s="14"/>
      <c r="E26" s="14"/>
      <c r="F26" s="22"/>
      <c r="G26" s="14"/>
      <c r="H26" s="14"/>
      <c r="I26" s="24"/>
      <c r="J26" s="24"/>
      <c r="K26" s="24"/>
      <c r="L26" s="14"/>
      <c r="M26" s="24"/>
      <c r="N26" s="14"/>
      <c r="O26" s="24"/>
      <c r="P26" s="14"/>
      <c r="Q26" s="14"/>
    </row>
    <row r="27" spans="1:17" ht="15" customHeight="1" x14ac:dyDescent="0.3">
      <c r="A27" s="14"/>
      <c r="B27" s="14"/>
      <c r="C27" s="14"/>
      <c r="D27" s="14"/>
      <c r="E27" s="14"/>
      <c r="F27" s="22"/>
      <c r="G27" s="23"/>
      <c r="H27" s="14"/>
      <c r="I27" s="24"/>
      <c r="J27" s="24"/>
      <c r="K27" s="24"/>
      <c r="L27" s="14"/>
      <c r="M27" s="14"/>
      <c r="N27" s="24"/>
      <c r="O27" s="14"/>
      <c r="P27" s="14"/>
      <c r="Q27" s="14"/>
    </row>
    <row r="28" spans="1:17" ht="15" customHeight="1" x14ac:dyDescent="0.3">
      <c r="A28" s="14"/>
      <c r="B28" s="14"/>
      <c r="C28" s="14"/>
      <c r="D28" s="14"/>
      <c r="E28" s="14"/>
      <c r="F28" s="22"/>
      <c r="G28" s="14"/>
      <c r="H28" s="14"/>
      <c r="I28" s="24"/>
      <c r="J28" s="24"/>
      <c r="K28" s="24"/>
      <c r="L28" s="14"/>
      <c r="M28" s="24"/>
      <c r="N28" s="14"/>
      <c r="O28" s="24"/>
      <c r="P28" s="14"/>
      <c r="Q28" s="14"/>
    </row>
    <row r="29" spans="1:17" ht="15" customHeight="1" x14ac:dyDescent="0.3">
      <c r="A29" s="14"/>
      <c r="B29" s="14"/>
      <c r="C29" s="14"/>
      <c r="D29" s="14"/>
      <c r="E29" s="14"/>
      <c r="F29" s="22"/>
      <c r="G29" s="23"/>
      <c r="H29" s="14"/>
      <c r="I29" s="24"/>
      <c r="J29" s="24"/>
      <c r="K29" s="24"/>
      <c r="L29" s="14"/>
      <c r="M29" s="14"/>
      <c r="N29" s="24"/>
      <c r="O29" s="14"/>
      <c r="P29" s="14"/>
      <c r="Q29" s="14"/>
    </row>
    <row r="30" spans="1:17" ht="15" customHeight="1" x14ac:dyDescent="0.3">
      <c r="A30" s="14"/>
      <c r="B30" s="14"/>
      <c r="C30" s="14"/>
      <c r="D30" s="14"/>
      <c r="E30" s="14"/>
      <c r="F30" s="22"/>
      <c r="G30" s="14"/>
      <c r="H30" s="14"/>
      <c r="I30" s="24"/>
      <c r="J30" s="24"/>
      <c r="K30" s="24"/>
      <c r="L30" s="14"/>
      <c r="M30" s="24"/>
      <c r="N30" s="14"/>
      <c r="O30" s="24"/>
      <c r="P30" s="14"/>
      <c r="Q30" s="14"/>
    </row>
    <row r="31" spans="1:17" ht="15" customHeight="1" x14ac:dyDescent="0.3">
      <c r="A31" s="14"/>
      <c r="B31" s="14"/>
      <c r="C31" s="14"/>
      <c r="D31" s="14"/>
      <c r="E31" s="14"/>
      <c r="F31" s="22"/>
      <c r="G31" s="23"/>
      <c r="H31" s="14"/>
      <c r="I31" s="24"/>
      <c r="J31" s="24"/>
      <c r="K31" s="24"/>
      <c r="L31" s="14"/>
      <c r="M31" s="14"/>
      <c r="N31" s="24"/>
      <c r="O31" s="14"/>
      <c r="P31" s="14"/>
      <c r="Q31" s="14"/>
    </row>
    <row r="32" spans="1:17" ht="15" customHeight="1" x14ac:dyDescent="0.3">
      <c r="A32" s="14"/>
      <c r="B32" s="14"/>
      <c r="C32" s="14"/>
      <c r="D32" s="14"/>
      <c r="E32" s="14"/>
      <c r="F32" s="22"/>
      <c r="G32" s="14"/>
      <c r="H32" s="14"/>
      <c r="I32" s="24"/>
      <c r="J32" s="24"/>
      <c r="K32" s="24"/>
      <c r="L32" s="14"/>
      <c r="M32" s="24"/>
      <c r="N32" s="14"/>
      <c r="O32" s="24"/>
      <c r="P32" s="14"/>
      <c r="Q32" s="14"/>
    </row>
    <row r="33" spans="1:17" ht="15" customHeight="1" x14ac:dyDescent="0.3">
      <c r="A33" s="14"/>
      <c r="B33" s="14"/>
      <c r="C33" s="14"/>
      <c r="D33" s="14"/>
      <c r="E33" s="14"/>
      <c r="F33" s="22"/>
      <c r="G33" s="23"/>
      <c r="H33" s="14"/>
      <c r="I33" s="24"/>
      <c r="J33" s="24"/>
      <c r="K33" s="24"/>
      <c r="L33" s="14"/>
      <c r="M33" s="14"/>
      <c r="N33" s="24"/>
      <c r="O33" s="14"/>
      <c r="P33" s="14"/>
      <c r="Q33" s="14"/>
    </row>
    <row r="34" spans="1:17" ht="15" customHeight="1" x14ac:dyDescent="0.3">
      <c r="A34" s="14"/>
      <c r="B34" s="14"/>
      <c r="C34" s="14"/>
      <c r="D34" s="14"/>
      <c r="E34" s="14"/>
      <c r="F34" s="22"/>
      <c r="G34" s="14"/>
      <c r="H34" s="14"/>
      <c r="I34" s="24"/>
      <c r="J34" s="24"/>
      <c r="K34" s="24"/>
      <c r="L34" s="14"/>
      <c r="M34" s="24"/>
      <c r="N34" s="14"/>
      <c r="O34" s="24"/>
      <c r="P34" s="14"/>
      <c r="Q34" s="14"/>
    </row>
    <row r="35" spans="1:17" ht="15" customHeight="1" x14ac:dyDescent="0.3">
      <c r="A35" s="14"/>
      <c r="B35" s="14"/>
      <c r="C35" s="14"/>
      <c r="D35" s="14"/>
      <c r="E35" s="14"/>
      <c r="F35" s="22"/>
      <c r="G35" s="23"/>
      <c r="H35" s="14"/>
      <c r="I35" s="24"/>
      <c r="J35" s="24"/>
      <c r="K35" s="24"/>
      <c r="L35" s="14"/>
      <c r="M35" s="14"/>
      <c r="N35" s="24"/>
      <c r="O35" s="14"/>
      <c r="P35" s="14"/>
      <c r="Q35" s="14"/>
    </row>
    <row r="36" spans="1:17" ht="15" customHeight="1" x14ac:dyDescent="0.3">
      <c r="A36" s="14"/>
      <c r="B36" s="14"/>
      <c r="C36" s="14"/>
      <c r="D36" s="14"/>
      <c r="E36" s="14"/>
      <c r="F36" s="22"/>
      <c r="G36" s="14"/>
      <c r="H36" s="14"/>
      <c r="I36" s="24"/>
      <c r="J36" s="24"/>
      <c r="K36" s="24"/>
      <c r="L36" s="14"/>
      <c r="M36" s="24"/>
      <c r="N36" s="14"/>
      <c r="O36" s="24"/>
      <c r="P36" s="14"/>
      <c r="Q36" s="14"/>
    </row>
    <row r="37" spans="1:17" ht="15" customHeight="1" x14ac:dyDescent="0.3">
      <c r="A37" s="14"/>
      <c r="B37" s="14"/>
      <c r="C37" s="14"/>
      <c r="D37" s="14"/>
      <c r="E37" s="14"/>
      <c r="F37" s="22"/>
      <c r="G37" s="23"/>
      <c r="H37" s="14"/>
      <c r="I37" s="24"/>
      <c r="J37" s="24"/>
      <c r="K37" s="24"/>
      <c r="L37" s="14"/>
      <c r="M37" s="14"/>
      <c r="N37" s="24"/>
      <c r="O37" s="14"/>
      <c r="P37" s="14"/>
      <c r="Q37" s="14"/>
    </row>
    <row r="38" spans="1:17" ht="15" customHeight="1" x14ac:dyDescent="0.3">
      <c r="A38" s="14"/>
      <c r="B38" s="14"/>
      <c r="C38" s="14"/>
      <c r="D38" s="14"/>
      <c r="E38" s="14"/>
      <c r="F38" s="22"/>
      <c r="G38" s="14"/>
      <c r="H38" s="14"/>
      <c r="I38" s="24"/>
      <c r="J38" s="24"/>
      <c r="K38" s="24"/>
      <c r="L38" s="14"/>
      <c r="M38" s="24"/>
      <c r="N38" s="14"/>
      <c r="O38" s="24"/>
      <c r="P38" s="14"/>
      <c r="Q38" s="14"/>
    </row>
    <row r="39" spans="1:17" ht="15" customHeight="1" x14ac:dyDescent="0.3">
      <c r="A39" s="14"/>
      <c r="B39" s="14"/>
      <c r="C39" s="14"/>
      <c r="D39" s="14"/>
      <c r="E39" s="14"/>
      <c r="F39" s="22"/>
      <c r="G39" s="23"/>
      <c r="H39" s="14"/>
      <c r="I39" s="24"/>
      <c r="J39" s="24"/>
      <c r="K39" s="24"/>
      <c r="L39" s="14"/>
      <c r="M39" s="14"/>
      <c r="N39" s="24"/>
      <c r="O39" s="14"/>
      <c r="P39" s="14"/>
      <c r="Q39" s="14"/>
    </row>
    <row r="40" spans="1:17" ht="15" customHeight="1" x14ac:dyDescent="0.3">
      <c r="A40" s="14"/>
      <c r="B40" s="14"/>
      <c r="C40" s="14"/>
      <c r="D40" s="14"/>
      <c r="E40" s="14"/>
      <c r="F40" s="22"/>
      <c r="G40" s="14"/>
      <c r="H40" s="14"/>
      <c r="I40" s="24"/>
      <c r="J40" s="24"/>
      <c r="K40" s="24"/>
      <c r="L40" s="14"/>
      <c r="M40" s="24"/>
      <c r="N40" s="14"/>
      <c r="O40" s="24"/>
      <c r="P40" s="14"/>
      <c r="Q40" s="14"/>
    </row>
    <row r="41" spans="1:17" ht="15" customHeight="1" x14ac:dyDescent="0.3">
      <c r="A41" s="14"/>
      <c r="B41" s="14"/>
      <c r="C41" s="14"/>
      <c r="D41" s="14"/>
      <c r="E41" s="14"/>
      <c r="F41" s="22"/>
      <c r="G41" s="23"/>
      <c r="H41" s="14"/>
      <c r="I41" s="24"/>
      <c r="J41" s="24"/>
      <c r="K41" s="24"/>
      <c r="L41" s="14"/>
      <c r="M41" s="14"/>
      <c r="N41" s="24"/>
      <c r="O41" s="14"/>
      <c r="P41" s="14"/>
      <c r="Q41" s="14"/>
    </row>
    <row r="42" spans="1:17" ht="15" customHeight="1" x14ac:dyDescent="0.3">
      <c r="A42" s="14"/>
      <c r="B42" s="14"/>
      <c r="C42" s="14"/>
      <c r="D42" s="14"/>
      <c r="E42" s="14"/>
      <c r="F42" s="22"/>
      <c r="G42" s="14"/>
      <c r="H42" s="14"/>
      <c r="I42" s="24"/>
      <c r="J42" s="24"/>
      <c r="K42" s="24"/>
      <c r="L42" s="14"/>
      <c r="M42" s="24"/>
      <c r="N42" s="14"/>
      <c r="O42" s="24"/>
      <c r="P42" s="14"/>
      <c r="Q42" s="14"/>
    </row>
    <row r="43" spans="1:17" ht="15" customHeight="1" x14ac:dyDescent="0.3">
      <c r="A43" s="14"/>
      <c r="B43" s="14"/>
      <c r="C43" s="14"/>
      <c r="D43" s="14"/>
      <c r="E43" s="14"/>
      <c r="F43" s="22"/>
      <c r="G43" s="23"/>
      <c r="H43" s="14"/>
      <c r="I43" s="24"/>
      <c r="J43" s="24"/>
      <c r="K43" s="24"/>
      <c r="L43" s="14"/>
      <c r="M43" s="14"/>
      <c r="N43" s="24"/>
      <c r="O43" s="14"/>
      <c r="P43" s="14"/>
      <c r="Q43" s="14"/>
    </row>
    <row r="44" spans="1:17" ht="15" customHeight="1" x14ac:dyDescent="0.3">
      <c r="A44" s="14"/>
      <c r="B44" s="14"/>
      <c r="C44" s="14"/>
      <c r="D44" s="14"/>
      <c r="E44" s="14"/>
      <c r="F44" s="22"/>
      <c r="G44" s="14"/>
      <c r="H44" s="14"/>
      <c r="I44" s="24"/>
      <c r="J44" s="24"/>
      <c r="K44" s="24"/>
      <c r="L44" s="14"/>
      <c r="M44" s="24"/>
      <c r="N44" s="14"/>
      <c r="O44" s="24"/>
      <c r="P44" s="14"/>
      <c r="Q44" s="14"/>
    </row>
    <row r="45" spans="1:17" ht="15" customHeight="1" x14ac:dyDescent="0.3">
      <c r="A45" s="14"/>
      <c r="B45" s="14"/>
      <c r="C45" s="14"/>
      <c r="D45" s="14"/>
      <c r="E45" s="14"/>
      <c r="F45" s="22"/>
      <c r="G45" s="23"/>
      <c r="H45" s="14"/>
      <c r="I45" s="24"/>
      <c r="J45" s="24"/>
      <c r="K45" s="24"/>
      <c r="L45" s="14"/>
      <c r="M45" s="14"/>
      <c r="N45" s="24"/>
      <c r="O45" s="14"/>
      <c r="P45" s="14"/>
      <c r="Q45" s="14"/>
    </row>
    <row r="46" spans="1:17" ht="15" customHeight="1" x14ac:dyDescent="0.3">
      <c r="A46" s="14"/>
      <c r="B46" s="14"/>
      <c r="C46" s="14"/>
      <c r="D46" s="14"/>
      <c r="E46" s="14"/>
      <c r="F46" s="22"/>
      <c r="G46" s="14"/>
      <c r="H46" s="14"/>
      <c r="I46" s="24"/>
      <c r="J46" s="24"/>
      <c r="K46" s="24"/>
      <c r="L46" s="14"/>
      <c r="M46" s="24"/>
      <c r="N46" s="14"/>
      <c r="O46" s="24"/>
      <c r="P46" s="14"/>
      <c r="Q46" s="14"/>
    </row>
    <row r="47" spans="1:17" ht="15" customHeight="1" x14ac:dyDescent="0.3">
      <c r="A47" s="14"/>
      <c r="B47" s="14"/>
      <c r="C47" s="14"/>
      <c r="D47" s="14"/>
      <c r="E47" s="14"/>
      <c r="F47" s="22"/>
      <c r="G47" s="23"/>
      <c r="H47" s="14"/>
      <c r="I47" s="24"/>
      <c r="J47" s="24"/>
      <c r="K47" s="24"/>
      <c r="L47" s="14"/>
      <c r="M47" s="14"/>
      <c r="N47" s="24"/>
      <c r="O47" s="14"/>
      <c r="P47" s="14"/>
      <c r="Q47" s="14"/>
    </row>
    <row r="48" spans="1:17" ht="15" customHeight="1" x14ac:dyDescent="0.3">
      <c r="A48" s="14"/>
      <c r="B48" s="14"/>
      <c r="C48" s="14"/>
      <c r="D48" s="14"/>
      <c r="E48" s="14"/>
      <c r="F48" s="22"/>
      <c r="G48" s="14"/>
      <c r="H48" s="14"/>
      <c r="I48" s="24"/>
      <c r="J48" s="24"/>
      <c r="K48" s="24"/>
      <c r="L48" s="14"/>
      <c r="M48" s="24"/>
      <c r="N48" s="14"/>
      <c r="O48" s="24"/>
      <c r="P48" s="14"/>
      <c r="Q48" s="14"/>
    </row>
    <row r="49" spans="1:17" ht="15" customHeight="1" x14ac:dyDescent="0.3">
      <c r="A49" s="14"/>
      <c r="B49" s="14"/>
      <c r="C49" s="14"/>
      <c r="D49" s="14"/>
      <c r="E49" s="14"/>
      <c r="F49" s="22"/>
      <c r="G49" s="23"/>
      <c r="H49" s="14"/>
      <c r="I49" s="24"/>
      <c r="J49" s="24"/>
      <c r="K49" s="24"/>
      <c r="L49" s="14"/>
      <c r="M49" s="14"/>
      <c r="N49" s="24"/>
      <c r="O49" s="14"/>
      <c r="P49" s="14"/>
      <c r="Q49" s="14"/>
    </row>
    <row r="50" spans="1:17" ht="15" customHeight="1" x14ac:dyDescent="0.3">
      <c r="A50" s="14"/>
      <c r="B50" s="14"/>
      <c r="C50" s="14"/>
      <c r="D50" s="14"/>
      <c r="E50" s="14"/>
      <c r="F50" s="22"/>
      <c r="G50" s="14"/>
      <c r="H50" s="14"/>
      <c r="I50" s="24"/>
      <c r="J50" s="24"/>
      <c r="K50" s="24"/>
      <c r="L50" s="14"/>
      <c r="M50" s="24"/>
      <c r="N50" s="14"/>
      <c r="O50" s="24"/>
      <c r="P50" s="14"/>
      <c r="Q50" s="14"/>
    </row>
    <row r="51" spans="1:17" ht="15" customHeight="1" x14ac:dyDescent="0.3">
      <c r="A51" s="14"/>
      <c r="B51" s="14"/>
      <c r="C51" s="14"/>
      <c r="D51" s="14"/>
      <c r="E51" s="14"/>
      <c r="F51" s="22"/>
      <c r="G51" s="23"/>
      <c r="H51" s="14"/>
      <c r="I51" s="24"/>
      <c r="J51" s="24"/>
      <c r="K51" s="24"/>
      <c r="L51" s="14"/>
      <c r="M51" s="14"/>
      <c r="N51" s="24"/>
      <c r="O51" s="14"/>
      <c r="P51" s="14"/>
      <c r="Q51" s="14"/>
    </row>
    <row r="52" spans="1:17" ht="15" customHeight="1" x14ac:dyDescent="0.3">
      <c r="A52" s="14"/>
      <c r="B52" s="14"/>
      <c r="C52" s="14"/>
      <c r="D52" s="14"/>
      <c r="E52" s="14"/>
      <c r="F52" s="22"/>
      <c r="G52" s="14"/>
      <c r="H52" s="14"/>
      <c r="I52" s="24"/>
      <c r="J52" s="24"/>
      <c r="K52" s="24"/>
      <c r="L52" s="14"/>
      <c r="M52" s="24"/>
      <c r="N52" s="14"/>
      <c r="O52" s="24"/>
      <c r="P52" s="14"/>
      <c r="Q52" s="14"/>
    </row>
    <row r="53" spans="1:17" ht="15" customHeight="1" x14ac:dyDescent="0.3">
      <c r="A53" s="14"/>
      <c r="B53" s="14"/>
      <c r="C53" s="14"/>
      <c r="D53" s="14"/>
      <c r="E53" s="14"/>
      <c r="F53" s="22"/>
      <c r="G53" s="23"/>
      <c r="H53" s="14"/>
      <c r="I53" s="24"/>
      <c r="J53" s="24"/>
      <c r="K53" s="24"/>
      <c r="L53" s="14"/>
      <c r="M53" s="14"/>
      <c r="N53" s="24"/>
      <c r="O53" s="14"/>
      <c r="P53" s="14"/>
      <c r="Q53" s="14"/>
    </row>
    <row r="54" spans="1:17" ht="15" customHeight="1" x14ac:dyDescent="0.3">
      <c r="A54" s="14"/>
      <c r="B54" s="14"/>
      <c r="C54" s="14"/>
      <c r="D54" s="14"/>
      <c r="E54" s="14"/>
      <c r="F54" s="22"/>
      <c r="G54" s="14"/>
      <c r="H54" s="14"/>
      <c r="I54" s="24"/>
      <c r="J54" s="24"/>
      <c r="K54" s="24"/>
      <c r="L54" s="14"/>
      <c r="M54" s="24"/>
      <c r="N54" s="14"/>
      <c r="O54" s="24"/>
      <c r="P54" s="14"/>
      <c r="Q54" s="14"/>
    </row>
    <row r="55" spans="1:17" ht="15" customHeight="1" x14ac:dyDescent="0.3">
      <c r="A55" s="14"/>
      <c r="B55" s="14"/>
      <c r="C55" s="14"/>
      <c r="D55" s="14"/>
      <c r="E55" s="14"/>
      <c r="F55" s="22"/>
      <c r="G55" s="23"/>
      <c r="H55" s="14"/>
      <c r="I55" s="24"/>
      <c r="J55" s="24"/>
      <c r="K55" s="24"/>
      <c r="L55" s="14"/>
      <c r="M55" s="14"/>
      <c r="N55" s="24"/>
      <c r="O55" s="14"/>
      <c r="P55" s="14"/>
      <c r="Q55" s="14"/>
    </row>
    <row r="56" spans="1:17" ht="15" customHeight="1" x14ac:dyDescent="0.3">
      <c r="A56" s="14"/>
      <c r="B56" s="14"/>
      <c r="C56" s="14"/>
      <c r="D56" s="14"/>
      <c r="E56" s="14"/>
      <c r="F56" s="22"/>
      <c r="G56" s="14"/>
      <c r="H56" s="14"/>
      <c r="I56" s="24"/>
      <c r="J56" s="24"/>
      <c r="K56" s="24"/>
      <c r="L56" s="14"/>
      <c r="M56" s="24"/>
      <c r="N56" s="14"/>
      <c r="O56" s="24"/>
      <c r="P56" s="14"/>
      <c r="Q56" s="14"/>
    </row>
    <row r="57" spans="1:17" ht="15" customHeight="1" x14ac:dyDescent="0.3">
      <c r="A57" s="14"/>
      <c r="B57" s="14"/>
      <c r="C57" s="14"/>
      <c r="D57" s="14"/>
      <c r="E57" s="14"/>
      <c r="F57" s="22"/>
      <c r="G57" s="23"/>
      <c r="H57" s="14"/>
      <c r="I57" s="24"/>
      <c r="J57" s="24"/>
      <c r="K57" s="24"/>
      <c r="L57" s="14"/>
      <c r="M57" s="14"/>
      <c r="N57" s="24"/>
      <c r="O57" s="14"/>
      <c r="P57" s="14"/>
      <c r="Q57" s="14"/>
    </row>
    <row r="58" spans="1:17" ht="15" customHeight="1" x14ac:dyDescent="0.3">
      <c r="A58" s="14"/>
      <c r="B58" s="14"/>
      <c r="C58" s="14"/>
      <c r="D58" s="14"/>
      <c r="E58" s="14"/>
      <c r="F58" s="22"/>
      <c r="G58" s="14"/>
      <c r="H58" s="14"/>
      <c r="I58" s="24"/>
      <c r="J58" s="24"/>
      <c r="K58" s="24"/>
      <c r="L58" s="14"/>
      <c r="M58" s="24"/>
      <c r="N58" s="14"/>
      <c r="O58" s="24"/>
      <c r="P58" s="14"/>
      <c r="Q58" s="14"/>
    </row>
    <row r="59" spans="1:17" ht="15" customHeight="1" x14ac:dyDescent="0.3">
      <c r="A59" s="14"/>
      <c r="B59" s="14"/>
      <c r="C59" s="14"/>
      <c r="D59" s="14"/>
      <c r="E59" s="14"/>
      <c r="F59" s="22"/>
      <c r="G59" s="23"/>
      <c r="H59" s="14"/>
      <c r="I59" s="24"/>
      <c r="J59" s="24"/>
      <c r="K59" s="24"/>
      <c r="L59" s="14"/>
      <c r="M59" s="14"/>
      <c r="N59" s="24"/>
      <c r="O59" s="14"/>
      <c r="P59" s="14"/>
      <c r="Q59" s="14"/>
    </row>
    <row r="60" spans="1:17" ht="15" customHeight="1" x14ac:dyDescent="0.3">
      <c r="A60" s="14"/>
      <c r="B60" s="14"/>
      <c r="C60" s="14"/>
      <c r="D60" s="14"/>
      <c r="E60" s="14"/>
      <c r="F60" s="22"/>
      <c r="G60" s="14"/>
      <c r="H60" s="14"/>
      <c r="I60" s="24"/>
      <c r="J60" s="24"/>
      <c r="K60" s="24"/>
      <c r="L60" s="14"/>
      <c r="M60" s="24"/>
      <c r="N60" s="14"/>
      <c r="O60" s="24"/>
      <c r="P60" s="14"/>
      <c r="Q60" s="14"/>
    </row>
    <row r="61" spans="1:17" ht="15" customHeight="1" x14ac:dyDescent="0.3">
      <c r="A61" s="14"/>
      <c r="B61" s="14"/>
      <c r="C61" s="14"/>
      <c r="D61" s="21"/>
      <c r="E61" s="21"/>
      <c r="F61" s="14"/>
      <c r="G61" s="14"/>
      <c r="H61" s="21"/>
      <c r="I61" s="25"/>
      <c r="J61" s="25"/>
      <c r="K61" s="25"/>
      <c r="L61" s="105"/>
      <c r="M61" s="14"/>
      <c r="N61" s="26"/>
      <c r="O61" s="14"/>
      <c r="P61" s="14"/>
      <c r="Q61" s="14"/>
    </row>
    <row r="62" spans="1:17" ht="15" customHeight="1" x14ac:dyDescent="0.3">
      <c r="A62" s="14"/>
      <c r="B62" s="14"/>
      <c r="C62" s="14"/>
      <c r="D62" s="14"/>
      <c r="E62" s="14"/>
      <c r="F62" s="14"/>
      <c r="G62" s="14"/>
      <c r="H62" s="14"/>
      <c r="I62" s="26"/>
      <c r="J62" s="26"/>
      <c r="K62" s="26"/>
      <c r="L62" s="14"/>
      <c r="M62" s="14"/>
      <c r="N62" s="26"/>
      <c r="O62" s="106"/>
      <c r="P62" s="14"/>
      <c r="Q62" s="14"/>
    </row>
    <row r="63" spans="1:17" ht="15" customHeight="1" x14ac:dyDescent="0.3">
      <c r="A63" s="14"/>
      <c r="B63" s="21"/>
      <c r="C63" s="14"/>
      <c r="D63" s="14"/>
      <c r="E63" s="21"/>
      <c r="F63" s="14"/>
      <c r="G63" s="14"/>
      <c r="H63" s="14"/>
      <c r="I63" s="14"/>
      <c r="J63" s="14"/>
      <c r="K63" s="14"/>
      <c r="L63" s="14"/>
      <c r="M63" s="14"/>
      <c r="N63" s="14"/>
      <c r="O63" s="14"/>
      <c r="P63" s="14"/>
      <c r="Q63" s="14"/>
    </row>
    <row r="64" spans="1:17" ht="15" customHeight="1" x14ac:dyDescent="0.3">
      <c r="A64" s="14"/>
      <c r="B64" s="14"/>
      <c r="C64" s="14"/>
      <c r="D64" s="14"/>
      <c r="E64" s="14"/>
      <c r="F64" s="14"/>
      <c r="G64" s="14"/>
      <c r="H64" s="14"/>
      <c r="I64" s="14"/>
      <c r="J64" s="14"/>
      <c r="K64" s="14"/>
      <c r="L64" s="14"/>
      <c r="M64" s="14"/>
      <c r="N64" s="14"/>
      <c r="O64" s="14"/>
      <c r="P64" s="14"/>
      <c r="Q64" s="14"/>
    </row>
    <row r="65" spans="1:17" ht="15" customHeight="1" x14ac:dyDescent="0.3">
      <c r="A65" s="14"/>
      <c r="B65" s="14"/>
      <c r="C65" s="14"/>
      <c r="D65" s="14"/>
      <c r="E65" s="14"/>
      <c r="F65" s="22"/>
      <c r="G65" s="23"/>
      <c r="H65" s="14"/>
      <c r="I65" s="24"/>
      <c r="J65" s="24"/>
      <c r="K65" s="24"/>
      <c r="L65" s="14"/>
      <c r="M65" s="14"/>
      <c r="N65" s="24"/>
      <c r="O65" s="14"/>
      <c r="P65" s="14"/>
      <c r="Q65" s="14"/>
    </row>
    <row r="66" spans="1:17" ht="15" customHeight="1" x14ac:dyDescent="0.3">
      <c r="A66" s="14"/>
      <c r="B66" s="14"/>
      <c r="C66" s="14"/>
      <c r="D66" s="14"/>
      <c r="E66" s="14"/>
      <c r="F66" s="22"/>
      <c r="G66" s="14"/>
      <c r="H66" s="14"/>
      <c r="I66" s="24"/>
      <c r="J66" s="24"/>
      <c r="K66" s="24"/>
      <c r="L66" s="14"/>
      <c r="M66" s="24"/>
      <c r="N66" s="14"/>
      <c r="O66" s="24"/>
      <c r="P66" s="14"/>
      <c r="Q66" s="14"/>
    </row>
    <row r="67" spans="1:17" ht="15" customHeight="1" x14ac:dyDescent="0.3">
      <c r="A67" s="14"/>
      <c r="B67" s="14"/>
      <c r="C67" s="14"/>
      <c r="D67" s="14"/>
      <c r="E67" s="14"/>
      <c r="F67" s="22"/>
      <c r="G67" s="23"/>
      <c r="H67" s="14"/>
      <c r="I67" s="24"/>
      <c r="J67" s="24"/>
      <c r="K67" s="24"/>
      <c r="L67" s="14"/>
      <c r="M67" s="14"/>
      <c r="N67" s="24"/>
      <c r="O67" s="14"/>
      <c r="P67" s="14"/>
      <c r="Q67" s="14"/>
    </row>
    <row r="68" spans="1:17" ht="15" customHeight="1" x14ac:dyDescent="0.3">
      <c r="A68" s="14"/>
      <c r="B68" s="14"/>
      <c r="C68" s="14"/>
      <c r="D68" s="14"/>
      <c r="E68" s="14"/>
      <c r="F68" s="22"/>
      <c r="G68" s="14"/>
      <c r="H68" s="14"/>
      <c r="I68" s="24"/>
      <c r="J68" s="24"/>
      <c r="K68" s="24"/>
      <c r="L68" s="14"/>
      <c r="M68" s="24"/>
      <c r="N68" s="14"/>
      <c r="O68" s="24"/>
      <c r="P68" s="14"/>
      <c r="Q68" s="14"/>
    </row>
    <row r="69" spans="1:17" ht="15" customHeight="1" x14ac:dyDescent="0.3">
      <c r="A69" s="14"/>
      <c r="B69" s="14"/>
      <c r="C69" s="14"/>
      <c r="D69" s="14"/>
      <c r="E69" s="14"/>
      <c r="F69" s="22"/>
      <c r="G69" s="23"/>
      <c r="H69" s="14"/>
      <c r="I69" s="24"/>
      <c r="J69" s="24"/>
      <c r="K69" s="24"/>
      <c r="L69" s="14"/>
      <c r="M69" s="14"/>
      <c r="N69" s="24"/>
      <c r="O69" s="14"/>
      <c r="P69" s="14"/>
      <c r="Q69" s="14"/>
    </row>
    <row r="70" spans="1:17" ht="15" customHeight="1" x14ac:dyDescent="0.3">
      <c r="A70" s="14"/>
      <c r="B70" s="14"/>
      <c r="C70" s="14"/>
      <c r="D70" s="14"/>
      <c r="E70" s="14"/>
      <c r="F70" s="22"/>
      <c r="G70" s="14"/>
      <c r="H70" s="14"/>
      <c r="I70" s="24"/>
      <c r="J70" s="24"/>
      <c r="K70" s="24"/>
      <c r="L70" s="14"/>
      <c r="M70" s="24"/>
      <c r="N70" s="14"/>
      <c r="O70" s="24"/>
      <c r="P70" s="14"/>
      <c r="Q70" s="14"/>
    </row>
    <row r="71" spans="1:17" ht="15" customHeight="1" x14ac:dyDescent="0.3">
      <c r="A71" s="14"/>
      <c r="B71" s="14"/>
      <c r="C71" s="14"/>
      <c r="D71" s="14"/>
      <c r="E71" s="14"/>
      <c r="F71" s="22"/>
      <c r="G71" s="23"/>
      <c r="H71" s="14"/>
      <c r="I71" s="24"/>
      <c r="J71" s="24"/>
      <c r="K71" s="24"/>
      <c r="L71" s="14"/>
      <c r="M71" s="14"/>
      <c r="N71" s="24"/>
      <c r="O71" s="14"/>
      <c r="P71" s="14"/>
      <c r="Q71" s="14"/>
    </row>
    <row r="72" spans="1:17" ht="15" customHeight="1" x14ac:dyDescent="0.3">
      <c r="A72" s="14"/>
      <c r="B72" s="14"/>
      <c r="C72" s="14"/>
      <c r="D72" s="14"/>
      <c r="E72" s="14"/>
      <c r="F72" s="22"/>
      <c r="G72" s="14"/>
      <c r="H72" s="14"/>
      <c r="I72" s="24"/>
      <c r="J72" s="24"/>
      <c r="K72" s="24"/>
      <c r="L72" s="14"/>
      <c r="M72" s="24"/>
      <c r="N72" s="14"/>
      <c r="O72" s="24"/>
      <c r="P72" s="14"/>
      <c r="Q72" s="14"/>
    </row>
    <row r="73" spans="1:17" ht="15" customHeight="1" x14ac:dyDescent="0.3">
      <c r="A73" s="14"/>
      <c r="B73" s="14"/>
      <c r="C73" s="14"/>
      <c r="D73" s="14"/>
      <c r="E73" s="14"/>
      <c r="F73" s="22"/>
      <c r="G73" s="23"/>
      <c r="H73" s="14"/>
      <c r="I73" s="24"/>
      <c r="J73" s="24"/>
      <c r="K73" s="24"/>
      <c r="L73" s="14"/>
      <c r="M73" s="14"/>
      <c r="N73" s="24"/>
      <c r="O73" s="14"/>
      <c r="P73" s="14"/>
      <c r="Q73" s="14"/>
    </row>
    <row r="74" spans="1:17" ht="15" customHeight="1" x14ac:dyDescent="0.3">
      <c r="A74" s="14"/>
      <c r="B74" s="14"/>
      <c r="C74" s="14"/>
      <c r="D74" s="14"/>
      <c r="E74" s="14"/>
      <c r="F74" s="22"/>
      <c r="G74" s="14"/>
      <c r="H74" s="14"/>
      <c r="I74" s="24"/>
      <c r="J74" s="24"/>
      <c r="K74" s="24"/>
      <c r="L74" s="14"/>
      <c r="M74" s="24"/>
      <c r="N74" s="14"/>
      <c r="O74" s="24"/>
      <c r="P74" s="14"/>
      <c r="Q74" s="14"/>
    </row>
    <row r="75" spans="1:17" ht="15" customHeight="1" x14ac:dyDescent="0.3">
      <c r="A75" s="14"/>
      <c r="B75" s="14"/>
      <c r="C75" s="14"/>
      <c r="D75" s="21"/>
      <c r="E75" s="21"/>
      <c r="F75" s="14"/>
      <c r="G75" s="14"/>
      <c r="H75" s="21"/>
      <c r="I75" s="25"/>
      <c r="J75" s="25"/>
      <c r="K75" s="25"/>
      <c r="L75" s="105"/>
      <c r="M75" s="14"/>
      <c r="N75" s="26"/>
      <c r="O75" s="14"/>
      <c r="P75" s="14"/>
      <c r="Q75" s="14"/>
    </row>
    <row r="76" spans="1:17" ht="15" customHeight="1" x14ac:dyDescent="0.3">
      <c r="A76" s="14"/>
      <c r="B76" s="14"/>
      <c r="C76" s="14"/>
      <c r="D76" s="14"/>
      <c r="E76" s="14"/>
      <c r="F76" s="14"/>
      <c r="G76" s="14"/>
      <c r="H76" s="14"/>
      <c r="I76" s="26"/>
      <c r="J76" s="26"/>
      <c r="K76" s="26"/>
      <c r="L76" s="14"/>
      <c r="M76" s="14"/>
      <c r="N76" s="26"/>
      <c r="O76" s="14"/>
      <c r="P76" s="14"/>
      <c r="Q76" s="14"/>
    </row>
    <row r="77" spans="1:17" ht="15" customHeight="1" x14ac:dyDescent="0.3">
      <c r="A77" s="14"/>
      <c r="B77" s="21"/>
      <c r="C77" s="14"/>
      <c r="D77" s="14"/>
      <c r="E77" s="21"/>
      <c r="F77" s="14"/>
      <c r="G77" s="14"/>
      <c r="H77" s="14"/>
      <c r="I77" s="14"/>
      <c r="J77" s="14"/>
      <c r="K77" s="14"/>
      <c r="L77" s="14"/>
      <c r="M77" s="14"/>
      <c r="N77" s="14"/>
      <c r="O77" s="14"/>
      <c r="P77" s="14"/>
      <c r="Q77" s="14"/>
    </row>
    <row r="78" spans="1:17" ht="15" customHeight="1" x14ac:dyDescent="0.3">
      <c r="A78" s="14"/>
      <c r="B78" s="14"/>
      <c r="C78" s="14"/>
      <c r="D78" s="14"/>
      <c r="E78" s="14"/>
      <c r="F78" s="14"/>
      <c r="G78" s="14"/>
      <c r="H78" s="14"/>
      <c r="I78" s="14"/>
      <c r="J78" s="14"/>
      <c r="K78" s="14"/>
      <c r="L78" s="14"/>
      <c r="M78" s="14"/>
      <c r="N78" s="14"/>
      <c r="O78" s="14"/>
      <c r="P78" s="14"/>
      <c r="Q78" s="14"/>
    </row>
    <row r="79" spans="1:17" ht="15" customHeight="1" x14ac:dyDescent="0.3">
      <c r="A79" s="14"/>
      <c r="B79" s="14"/>
      <c r="C79" s="14"/>
      <c r="D79" s="14"/>
      <c r="E79" s="14"/>
      <c r="F79" s="22"/>
      <c r="G79" s="23"/>
      <c r="H79" s="14"/>
      <c r="I79" s="24"/>
      <c r="J79" s="24"/>
      <c r="K79" s="24"/>
      <c r="L79" s="14"/>
      <c r="M79" s="14"/>
      <c r="N79" s="24"/>
      <c r="O79" s="14"/>
      <c r="P79" s="14"/>
      <c r="Q79" s="14"/>
    </row>
    <row r="80" spans="1:17" ht="15" customHeight="1" x14ac:dyDescent="0.3">
      <c r="A80" s="14"/>
      <c r="B80" s="14"/>
      <c r="C80" s="14"/>
      <c r="D80" s="14"/>
      <c r="E80" s="14"/>
      <c r="F80" s="22"/>
      <c r="G80" s="14"/>
      <c r="H80" s="14"/>
      <c r="I80" s="24"/>
      <c r="J80" s="24"/>
      <c r="K80" s="24"/>
      <c r="L80" s="14"/>
      <c r="M80" s="24"/>
      <c r="N80" s="14"/>
      <c r="O80" s="24"/>
      <c r="P80" s="14"/>
      <c r="Q80" s="14"/>
    </row>
    <row r="81" spans="1:17" ht="15" customHeight="1" x14ac:dyDescent="0.3">
      <c r="A81" s="14"/>
      <c r="B81" s="14"/>
      <c r="C81" s="14"/>
      <c r="D81" s="14"/>
      <c r="E81" s="14"/>
      <c r="F81" s="22"/>
      <c r="G81" s="23"/>
      <c r="H81" s="14"/>
      <c r="I81" s="24"/>
      <c r="J81" s="24"/>
      <c r="K81" s="24"/>
      <c r="L81" s="14"/>
      <c r="M81" s="14"/>
      <c r="N81" s="24"/>
      <c r="O81" s="14"/>
      <c r="P81" s="14"/>
      <c r="Q81" s="14"/>
    </row>
    <row r="82" spans="1:17" ht="15" customHeight="1" x14ac:dyDescent="0.3">
      <c r="A82" s="14"/>
      <c r="B82" s="14"/>
      <c r="C82" s="14"/>
      <c r="D82" s="14"/>
      <c r="E82" s="14"/>
      <c r="F82" s="22"/>
      <c r="G82" s="14"/>
      <c r="H82" s="14"/>
      <c r="I82" s="24"/>
      <c r="J82" s="24"/>
      <c r="K82" s="24"/>
      <c r="L82" s="14"/>
      <c r="M82" s="24"/>
      <c r="N82" s="14"/>
      <c r="O82" s="24"/>
      <c r="P82" s="14"/>
      <c r="Q82" s="14"/>
    </row>
    <row r="83" spans="1:17" ht="15" customHeight="1" x14ac:dyDescent="0.3">
      <c r="A83" s="14"/>
      <c r="B83" s="14"/>
      <c r="C83" s="14"/>
      <c r="D83" s="14"/>
      <c r="E83" s="14"/>
      <c r="F83" s="22"/>
      <c r="G83" s="23"/>
      <c r="H83" s="14"/>
      <c r="I83" s="24"/>
      <c r="J83" s="24"/>
      <c r="K83" s="24"/>
      <c r="L83" s="14"/>
      <c r="M83" s="14"/>
      <c r="N83" s="24"/>
      <c r="O83" s="14"/>
      <c r="P83" s="14"/>
      <c r="Q83" s="14"/>
    </row>
    <row r="84" spans="1:17" ht="15" customHeight="1" x14ac:dyDescent="0.3">
      <c r="A84" s="14"/>
      <c r="B84" s="14"/>
      <c r="C84" s="14"/>
      <c r="D84" s="14"/>
      <c r="E84" s="14"/>
      <c r="F84" s="22"/>
      <c r="G84" s="14"/>
      <c r="H84" s="14"/>
      <c r="I84" s="24"/>
      <c r="J84" s="24"/>
      <c r="K84" s="24"/>
      <c r="L84" s="14"/>
      <c r="M84" s="24"/>
      <c r="N84" s="14"/>
      <c r="O84" s="24"/>
      <c r="P84" s="14"/>
      <c r="Q84" s="14"/>
    </row>
    <row r="85" spans="1:17" ht="15" customHeight="1" x14ac:dyDescent="0.3">
      <c r="A85" s="14"/>
      <c r="B85" s="14"/>
      <c r="C85" s="14"/>
      <c r="D85" s="14"/>
      <c r="E85" s="14"/>
      <c r="F85" s="22"/>
      <c r="G85" s="23"/>
      <c r="H85" s="14"/>
      <c r="I85" s="24"/>
      <c r="J85" s="24"/>
      <c r="K85" s="24"/>
      <c r="L85" s="14"/>
      <c r="M85" s="14"/>
      <c r="N85" s="24"/>
      <c r="O85" s="14"/>
      <c r="P85" s="14"/>
      <c r="Q85" s="14"/>
    </row>
    <row r="86" spans="1:17" ht="15" customHeight="1" x14ac:dyDescent="0.3">
      <c r="A86" s="14"/>
      <c r="B86" s="14"/>
      <c r="C86" s="14"/>
      <c r="D86" s="14"/>
      <c r="E86" s="14"/>
      <c r="F86" s="14"/>
      <c r="G86" s="14"/>
      <c r="H86" s="14"/>
      <c r="I86" s="24"/>
      <c r="J86" s="24"/>
      <c r="K86" s="24"/>
      <c r="L86" s="14"/>
      <c r="M86" s="24"/>
      <c r="N86" s="14"/>
      <c r="O86" s="24"/>
      <c r="P86" s="14"/>
      <c r="Q86" s="14"/>
    </row>
    <row r="87" spans="1:17" ht="15" customHeight="1" x14ac:dyDescent="0.3">
      <c r="A87" s="14"/>
      <c r="B87" s="14"/>
      <c r="C87" s="14"/>
      <c r="D87" s="21"/>
      <c r="E87" s="21"/>
      <c r="F87" s="14"/>
      <c r="G87" s="14"/>
      <c r="H87" s="21"/>
      <c r="I87" s="25"/>
      <c r="J87" s="25"/>
      <c r="K87" s="25"/>
      <c r="L87" s="105"/>
      <c r="M87" s="14"/>
      <c r="N87" s="26"/>
      <c r="O87" s="14"/>
      <c r="P87" s="14"/>
      <c r="Q87" s="14"/>
    </row>
    <row r="88" spans="1:17" ht="15" customHeight="1" x14ac:dyDescent="0.3">
      <c r="A88" s="14"/>
      <c r="B88" s="14"/>
      <c r="C88" s="14"/>
      <c r="D88" s="14"/>
      <c r="E88" s="14"/>
      <c r="F88" s="14"/>
      <c r="G88" s="14"/>
      <c r="H88" s="14"/>
      <c r="I88" s="26"/>
      <c r="J88" s="26"/>
      <c r="K88" s="26"/>
      <c r="L88" s="14"/>
      <c r="M88" s="14"/>
      <c r="N88" s="26"/>
      <c r="O88" s="14"/>
      <c r="P88" s="14"/>
      <c r="Q88" s="14"/>
    </row>
    <row r="89" spans="1:17" ht="15" customHeight="1" x14ac:dyDescent="0.3">
      <c r="A89" s="14"/>
      <c r="B89" s="21"/>
      <c r="C89" s="14"/>
      <c r="D89" s="14"/>
      <c r="E89" s="21"/>
      <c r="F89" s="14"/>
      <c r="G89" s="14"/>
      <c r="H89" s="14"/>
      <c r="I89" s="14"/>
      <c r="J89" s="14"/>
      <c r="K89" s="14"/>
      <c r="L89" s="14"/>
      <c r="M89" s="14"/>
      <c r="N89" s="14"/>
      <c r="O89" s="14"/>
      <c r="P89" s="14"/>
      <c r="Q89" s="14"/>
    </row>
    <row r="90" spans="1:17" ht="15" customHeight="1" x14ac:dyDescent="0.3">
      <c r="A90" s="14"/>
      <c r="B90" s="14"/>
      <c r="C90" s="14"/>
      <c r="D90" s="14"/>
      <c r="E90" s="14"/>
      <c r="F90" s="14"/>
      <c r="G90" s="14"/>
      <c r="H90" s="14"/>
      <c r="I90" s="14"/>
      <c r="J90" s="14"/>
      <c r="K90" s="14"/>
      <c r="L90" s="14"/>
      <c r="M90" s="14"/>
      <c r="N90" s="14"/>
      <c r="O90" s="14"/>
      <c r="P90" s="14"/>
      <c r="Q90" s="14"/>
    </row>
    <row r="91" spans="1:17" ht="15" customHeight="1" x14ac:dyDescent="0.3">
      <c r="A91" s="14"/>
      <c r="B91" s="14"/>
      <c r="C91" s="14"/>
      <c r="D91" s="14"/>
      <c r="E91" s="14"/>
      <c r="F91" s="22"/>
      <c r="G91" s="23"/>
      <c r="H91" s="14"/>
      <c r="I91" s="24"/>
      <c r="J91" s="24"/>
      <c r="K91" s="24"/>
      <c r="L91" s="14"/>
      <c r="M91" s="14"/>
      <c r="N91" s="24"/>
      <c r="O91" s="14"/>
      <c r="P91" s="14"/>
      <c r="Q91" s="14"/>
    </row>
    <row r="92" spans="1:17" ht="15" customHeight="1" x14ac:dyDescent="0.3">
      <c r="A92" s="14"/>
      <c r="B92" s="14"/>
      <c r="C92" s="14"/>
      <c r="D92" s="14"/>
      <c r="E92" s="14"/>
      <c r="F92" s="22"/>
      <c r="G92" s="14"/>
      <c r="H92" s="14"/>
      <c r="I92" s="24"/>
      <c r="J92" s="24"/>
      <c r="K92" s="24"/>
      <c r="L92" s="14"/>
      <c r="M92" s="24"/>
      <c r="N92" s="14"/>
      <c r="O92" s="24"/>
      <c r="P92" s="14"/>
      <c r="Q92" s="14"/>
    </row>
    <row r="93" spans="1:17" ht="15" customHeight="1" x14ac:dyDescent="0.3">
      <c r="A93" s="14"/>
      <c r="B93" s="14"/>
      <c r="C93" s="14"/>
      <c r="D93" s="14"/>
      <c r="E93" s="14"/>
      <c r="F93" s="22"/>
      <c r="G93" s="23"/>
      <c r="H93" s="14"/>
      <c r="I93" s="24"/>
      <c r="J93" s="24"/>
      <c r="K93" s="24"/>
      <c r="L93" s="14"/>
      <c r="M93" s="14"/>
      <c r="N93" s="24"/>
      <c r="O93" s="14"/>
      <c r="P93" s="14"/>
      <c r="Q93" s="14"/>
    </row>
    <row r="94" spans="1:17" ht="15" customHeight="1" x14ac:dyDescent="0.3">
      <c r="A94" s="14"/>
      <c r="B94" s="14"/>
      <c r="C94" s="14"/>
      <c r="D94" s="14"/>
      <c r="E94" s="14"/>
      <c r="F94" s="22"/>
      <c r="G94" s="14"/>
      <c r="H94" s="14"/>
      <c r="I94" s="24"/>
      <c r="J94" s="24"/>
      <c r="K94" s="24"/>
      <c r="L94" s="14"/>
      <c r="M94" s="24"/>
      <c r="N94" s="14"/>
      <c r="O94" s="24"/>
      <c r="P94" s="14"/>
      <c r="Q94" s="14"/>
    </row>
    <row r="95" spans="1:17" ht="15" customHeight="1" x14ac:dyDescent="0.3">
      <c r="A95" s="14"/>
      <c r="B95" s="14"/>
      <c r="C95" s="14"/>
      <c r="D95" s="14"/>
      <c r="E95" s="14"/>
      <c r="F95" s="22"/>
      <c r="G95" s="23"/>
      <c r="H95" s="14"/>
      <c r="I95" s="24"/>
      <c r="J95" s="24"/>
      <c r="K95" s="24"/>
      <c r="L95" s="14"/>
      <c r="M95" s="14"/>
      <c r="N95" s="24"/>
      <c r="O95" s="14"/>
      <c r="P95" s="14"/>
      <c r="Q95" s="14"/>
    </row>
    <row r="96" spans="1:17" ht="15" customHeight="1" x14ac:dyDescent="0.3">
      <c r="A96" s="14"/>
      <c r="B96" s="14"/>
      <c r="C96" s="14"/>
      <c r="D96" s="14"/>
      <c r="E96" s="14"/>
      <c r="F96" s="22"/>
      <c r="G96" s="14"/>
      <c r="H96" s="14"/>
      <c r="I96" s="24"/>
      <c r="J96" s="24"/>
      <c r="K96" s="24"/>
      <c r="L96" s="14"/>
      <c r="M96" s="24"/>
      <c r="N96" s="14"/>
      <c r="O96" s="24"/>
      <c r="P96" s="14"/>
      <c r="Q96" s="14"/>
    </row>
    <row r="97" spans="1:17" ht="15" customHeight="1" x14ac:dyDescent="0.3">
      <c r="A97" s="14"/>
      <c r="B97" s="14"/>
      <c r="C97" s="14"/>
      <c r="D97" s="14"/>
      <c r="E97" s="14"/>
      <c r="F97" s="22"/>
      <c r="G97" s="23"/>
      <c r="H97" s="14"/>
      <c r="I97" s="24"/>
      <c r="J97" s="24"/>
      <c r="K97" s="24"/>
      <c r="L97" s="14"/>
      <c r="M97" s="14"/>
      <c r="N97" s="24"/>
      <c r="O97" s="14"/>
      <c r="P97" s="14"/>
      <c r="Q97" s="14"/>
    </row>
    <row r="98" spans="1:17" ht="15" customHeight="1" x14ac:dyDescent="0.3">
      <c r="A98" s="14"/>
      <c r="B98" s="14"/>
      <c r="C98" s="14"/>
      <c r="D98" s="14"/>
      <c r="E98" s="14"/>
      <c r="F98" s="22"/>
      <c r="G98" s="14"/>
      <c r="H98" s="14"/>
      <c r="I98" s="24"/>
      <c r="J98" s="24"/>
      <c r="K98" s="24"/>
      <c r="L98" s="14"/>
      <c r="M98" s="24"/>
      <c r="N98" s="14"/>
      <c r="O98" s="24"/>
      <c r="P98" s="14"/>
      <c r="Q98" s="14"/>
    </row>
    <row r="99" spans="1:17" ht="15" customHeight="1" x14ac:dyDescent="0.3">
      <c r="A99" s="14"/>
      <c r="B99" s="14"/>
      <c r="C99" s="14"/>
      <c r="D99" s="14"/>
      <c r="E99" s="14"/>
      <c r="F99" s="22"/>
      <c r="G99" s="23"/>
      <c r="H99" s="14"/>
      <c r="I99" s="24"/>
      <c r="J99" s="24"/>
      <c r="K99" s="24"/>
      <c r="L99" s="14"/>
      <c r="M99" s="14"/>
      <c r="N99" s="24"/>
      <c r="O99" s="14"/>
      <c r="P99" s="14"/>
      <c r="Q99" s="14"/>
    </row>
    <row r="100" spans="1:17" ht="15" customHeight="1" x14ac:dyDescent="0.3">
      <c r="A100" s="14"/>
      <c r="B100" s="14"/>
      <c r="C100" s="14"/>
      <c r="D100" s="14"/>
      <c r="E100" s="14"/>
      <c r="F100" s="22"/>
      <c r="G100" s="14"/>
      <c r="H100" s="14"/>
      <c r="I100" s="24"/>
      <c r="J100" s="24"/>
      <c r="K100" s="24"/>
      <c r="L100" s="14"/>
      <c r="M100" s="24"/>
      <c r="N100" s="14"/>
      <c r="O100" s="24"/>
      <c r="P100" s="14"/>
      <c r="Q100" s="14"/>
    </row>
    <row r="101" spans="1:17" ht="15" customHeight="1" x14ac:dyDescent="0.3">
      <c r="A101" s="14"/>
      <c r="B101" s="14"/>
      <c r="C101" s="14"/>
      <c r="D101" s="14"/>
      <c r="E101" s="14"/>
      <c r="F101" s="22"/>
      <c r="G101" s="23"/>
      <c r="H101" s="14"/>
      <c r="I101" s="24"/>
      <c r="J101" s="24"/>
      <c r="K101" s="24"/>
      <c r="L101" s="14"/>
      <c r="M101" s="14"/>
      <c r="N101" s="24"/>
      <c r="O101" s="14"/>
      <c r="P101" s="14"/>
      <c r="Q101" s="14"/>
    </row>
    <row r="102" spans="1:17" ht="15" customHeight="1" x14ac:dyDescent="0.3">
      <c r="A102" s="14"/>
      <c r="B102" s="14"/>
      <c r="C102" s="14"/>
      <c r="D102" s="14"/>
      <c r="E102" s="14"/>
      <c r="F102" s="22"/>
      <c r="G102" s="14"/>
      <c r="H102" s="14"/>
      <c r="I102" s="24"/>
      <c r="J102" s="24"/>
      <c r="K102" s="24"/>
      <c r="L102" s="14"/>
      <c r="M102" s="24"/>
      <c r="N102" s="14"/>
      <c r="O102" s="24"/>
      <c r="P102" s="14"/>
      <c r="Q102" s="14"/>
    </row>
    <row r="103" spans="1:17" ht="15" customHeight="1" x14ac:dyDescent="0.3">
      <c r="A103" s="14"/>
      <c r="B103" s="14"/>
      <c r="C103" s="14"/>
      <c r="D103" s="14"/>
      <c r="E103" s="14"/>
      <c r="F103" s="22"/>
      <c r="G103" s="23"/>
      <c r="H103" s="14"/>
      <c r="I103" s="24"/>
      <c r="J103" s="24"/>
      <c r="K103" s="24"/>
      <c r="L103" s="14"/>
      <c r="M103" s="14"/>
      <c r="N103" s="24"/>
      <c r="O103" s="14"/>
      <c r="P103" s="14"/>
      <c r="Q103" s="14"/>
    </row>
    <row r="104" spans="1:17" ht="15" customHeight="1" x14ac:dyDescent="0.3">
      <c r="A104" s="14"/>
      <c r="B104" s="14"/>
      <c r="C104" s="14"/>
      <c r="D104" s="14"/>
      <c r="E104" s="14"/>
      <c r="F104" s="22"/>
      <c r="G104" s="14"/>
      <c r="H104" s="14"/>
      <c r="I104" s="24"/>
      <c r="J104" s="24"/>
      <c r="K104" s="24"/>
      <c r="L104" s="14"/>
      <c r="M104" s="24"/>
      <c r="N104" s="14"/>
      <c r="O104" s="24"/>
      <c r="P104" s="14"/>
      <c r="Q104" s="14"/>
    </row>
    <row r="105" spans="1:17" ht="15" customHeight="1" x14ac:dyDescent="0.3">
      <c r="A105" s="14"/>
      <c r="B105" s="14"/>
      <c r="C105" s="14"/>
      <c r="D105" s="14"/>
      <c r="E105" s="14"/>
      <c r="F105" s="22"/>
      <c r="G105" s="23"/>
      <c r="H105" s="14"/>
      <c r="I105" s="24"/>
      <c r="J105" s="24"/>
      <c r="K105" s="24"/>
      <c r="L105" s="14"/>
      <c r="M105" s="14"/>
      <c r="N105" s="24"/>
      <c r="O105" s="14"/>
      <c r="P105" s="14"/>
      <c r="Q105" s="14"/>
    </row>
    <row r="106" spans="1:17" ht="15" customHeight="1" x14ac:dyDescent="0.3">
      <c r="A106" s="14"/>
      <c r="B106" s="14"/>
      <c r="C106" s="14"/>
      <c r="D106" s="14"/>
      <c r="E106" s="14"/>
      <c r="F106" s="22"/>
      <c r="G106" s="14"/>
      <c r="H106" s="14"/>
      <c r="I106" s="24"/>
      <c r="J106" s="24"/>
      <c r="K106" s="24"/>
      <c r="L106" s="14"/>
      <c r="M106" s="24"/>
      <c r="N106" s="14"/>
      <c r="O106" s="24"/>
      <c r="P106" s="14"/>
      <c r="Q106" s="14"/>
    </row>
    <row r="107" spans="1:17" ht="15" customHeight="1" x14ac:dyDescent="0.3">
      <c r="A107" s="14"/>
      <c r="B107" s="14"/>
      <c r="C107" s="14"/>
      <c r="D107" s="14"/>
      <c r="E107" s="14"/>
      <c r="F107" s="22"/>
      <c r="G107" s="23"/>
      <c r="H107" s="14"/>
      <c r="I107" s="24"/>
      <c r="J107" s="24"/>
      <c r="K107" s="24"/>
      <c r="L107" s="14"/>
      <c r="M107" s="14"/>
      <c r="N107" s="24"/>
      <c r="O107" s="14"/>
      <c r="P107" s="14"/>
      <c r="Q107" s="14"/>
    </row>
    <row r="108" spans="1:17" ht="15" customHeight="1" x14ac:dyDescent="0.3">
      <c r="A108" s="14"/>
      <c r="B108" s="14"/>
      <c r="C108" s="14"/>
      <c r="D108" s="14"/>
      <c r="E108" s="14"/>
      <c r="F108" s="22"/>
      <c r="G108" s="14"/>
      <c r="H108" s="14"/>
      <c r="I108" s="24"/>
      <c r="J108" s="24"/>
      <c r="K108" s="24"/>
      <c r="L108" s="14"/>
      <c r="M108" s="24"/>
      <c r="N108" s="14"/>
      <c r="O108" s="24"/>
      <c r="P108" s="14"/>
      <c r="Q108" s="14"/>
    </row>
    <row r="109" spans="1:17" ht="15" customHeight="1" x14ac:dyDescent="0.3">
      <c r="A109" s="14"/>
      <c r="B109" s="14"/>
      <c r="C109" s="14"/>
      <c r="D109" s="14"/>
      <c r="E109" s="14"/>
      <c r="F109" s="22"/>
      <c r="G109" s="23"/>
      <c r="H109" s="14"/>
      <c r="I109" s="24"/>
      <c r="J109" s="24"/>
      <c r="K109" s="24"/>
      <c r="L109" s="14"/>
      <c r="M109" s="14"/>
      <c r="N109" s="24"/>
      <c r="O109" s="14"/>
      <c r="P109" s="14"/>
      <c r="Q109" s="14"/>
    </row>
    <row r="110" spans="1:17" ht="15" customHeight="1" x14ac:dyDescent="0.3">
      <c r="A110" s="14"/>
      <c r="B110" s="14"/>
      <c r="C110" s="14"/>
      <c r="D110" s="14"/>
      <c r="E110" s="14"/>
      <c r="F110" s="22"/>
      <c r="G110" s="14"/>
      <c r="H110" s="14"/>
      <c r="I110" s="24"/>
      <c r="J110" s="24"/>
      <c r="K110" s="24"/>
      <c r="L110" s="14"/>
      <c r="M110" s="24"/>
      <c r="N110" s="14"/>
      <c r="O110" s="24"/>
      <c r="P110" s="14"/>
      <c r="Q110" s="14"/>
    </row>
    <row r="111" spans="1:17" ht="15" customHeight="1" x14ac:dyDescent="0.3">
      <c r="A111" s="14"/>
      <c r="B111" s="14"/>
      <c r="C111" s="14"/>
      <c r="D111" s="14"/>
      <c r="E111" s="14"/>
      <c r="F111" s="22"/>
      <c r="G111" s="23"/>
      <c r="H111" s="14"/>
      <c r="I111" s="24"/>
      <c r="J111" s="24"/>
      <c r="K111" s="24"/>
      <c r="L111" s="14"/>
      <c r="M111" s="14"/>
      <c r="N111" s="24"/>
      <c r="O111" s="14"/>
      <c r="P111" s="14"/>
      <c r="Q111" s="14"/>
    </row>
    <row r="112" spans="1:17" ht="15" customHeight="1" x14ac:dyDescent="0.3">
      <c r="A112" s="14"/>
      <c r="B112" s="14"/>
      <c r="C112" s="14"/>
      <c r="D112" s="14"/>
      <c r="E112" s="14"/>
      <c r="F112" s="22"/>
      <c r="G112" s="14"/>
      <c r="H112" s="14"/>
      <c r="I112" s="24"/>
      <c r="J112" s="24"/>
      <c r="K112" s="24"/>
      <c r="L112" s="14"/>
      <c r="M112" s="24"/>
      <c r="N112" s="14"/>
      <c r="O112" s="24"/>
      <c r="P112" s="14"/>
      <c r="Q112" s="14"/>
    </row>
    <row r="113" spans="1:17" ht="15" customHeight="1" x14ac:dyDescent="0.3">
      <c r="A113" s="14"/>
      <c r="B113" s="14"/>
      <c r="C113" s="14"/>
      <c r="D113" s="14"/>
      <c r="E113" s="14"/>
      <c r="F113" s="22"/>
      <c r="G113" s="23"/>
      <c r="H113" s="14"/>
      <c r="I113" s="24"/>
      <c r="J113" s="24"/>
      <c r="K113" s="24"/>
      <c r="L113" s="14"/>
      <c r="M113" s="14"/>
      <c r="N113" s="24"/>
      <c r="O113" s="14"/>
      <c r="P113" s="14"/>
      <c r="Q113" s="14"/>
    </row>
    <row r="114" spans="1:17" ht="15" customHeight="1" x14ac:dyDescent="0.3">
      <c r="A114" s="14"/>
      <c r="B114" s="14"/>
      <c r="C114" s="14"/>
      <c r="D114" s="14"/>
      <c r="E114" s="14"/>
      <c r="F114" s="22"/>
      <c r="G114" s="14"/>
      <c r="H114" s="14"/>
      <c r="I114" s="24"/>
      <c r="J114" s="24"/>
      <c r="K114" s="24"/>
      <c r="L114" s="14"/>
      <c r="M114" s="24"/>
      <c r="N114" s="14"/>
      <c r="O114" s="24"/>
      <c r="P114" s="14"/>
      <c r="Q114" s="14"/>
    </row>
    <row r="115" spans="1:17" ht="15" customHeight="1" x14ac:dyDescent="0.3">
      <c r="A115" s="14"/>
      <c r="B115" s="14"/>
      <c r="C115" s="14"/>
      <c r="D115" s="14"/>
      <c r="E115" s="14"/>
      <c r="F115" s="22"/>
      <c r="G115" s="23"/>
      <c r="H115" s="14"/>
      <c r="I115" s="24"/>
      <c r="J115" s="24"/>
      <c r="K115" s="24"/>
      <c r="L115" s="14"/>
      <c r="M115" s="14"/>
      <c r="N115" s="24"/>
      <c r="O115" s="14"/>
      <c r="P115" s="14"/>
      <c r="Q115" s="14"/>
    </row>
    <row r="116" spans="1:17" ht="15" customHeight="1" x14ac:dyDescent="0.3">
      <c r="A116" s="14"/>
      <c r="B116" s="14"/>
      <c r="C116" s="14"/>
      <c r="D116" s="14"/>
      <c r="E116" s="14"/>
      <c r="F116" s="22"/>
      <c r="G116" s="14"/>
      <c r="H116" s="14"/>
      <c r="I116" s="24"/>
      <c r="J116" s="24"/>
      <c r="K116" s="24"/>
      <c r="L116" s="14"/>
      <c r="M116" s="24"/>
      <c r="N116" s="14"/>
      <c r="O116" s="24"/>
      <c r="P116" s="14"/>
      <c r="Q116" s="14"/>
    </row>
    <row r="117" spans="1:17" ht="15" customHeight="1" x14ac:dyDescent="0.3">
      <c r="A117" s="14"/>
      <c r="B117" s="14"/>
      <c r="C117" s="14"/>
      <c r="D117" s="14"/>
      <c r="E117" s="14"/>
      <c r="F117" s="22"/>
      <c r="G117" s="23"/>
      <c r="H117" s="14"/>
      <c r="I117" s="24"/>
      <c r="J117" s="24"/>
      <c r="K117" s="24"/>
      <c r="L117" s="14"/>
      <c r="M117" s="14"/>
      <c r="N117" s="24"/>
      <c r="O117" s="14"/>
      <c r="P117" s="14"/>
      <c r="Q117" s="14"/>
    </row>
    <row r="118" spans="1:17" ht="15" customHeight="1" x14ac:dyDescent="0.3">
      <c r="A118" s="14"/>
      <c r="B118" s="14"/>
      <c r="C118" s="14"/>
      <c r="D118" s="14"/>
      <c r="E118" s="14"/>
      <c r="F118" s="22"/>
      <c r="G118" s="14"/>
      <c r="H118" s="14"/>
      <c r="I118" s="24"/>
      <c r="J118" s="24"/>
      <c r="K118" s="24"/>
      <c r="L118" s="14"/>
      <c r="M118" s="24"/>
      <c r="N118" s="14"/>
      <c r="O118" s="24"/>
      <c r="P118" s="14"/>
      <c r="Q118" s="14"/>
    </row>
    <row r="119" spans="1:17" ht="15" customHeight="1" x14ac:dyDescent="0.3">
      <c r="A119" s="14"/>
      <c r="B119" s="14"/>
      <c r="C119" s="14"/>
      <c r="D119" s="14"/>
      <c r="E119" s="14"/>
      <c r="F119" s="22"/>
      <c r="G119" s="23"/>
      <c r="H119" s="14"/>
      <c r="I119" s="24"/>
      <c r="J119" s="24"/>
      <c r="K119" s="24"/>
      <c r="L119" s="14"/>
      <c r="M119" s="14"/>
      <c r="N119" s="24"/>
      <c r="O119" s="14"/>
      <c r="P119" s="14"/>
      <c r="Q119" s="14"/>
    </row>
    <row r="120" spans="1:17" ht="15" customHeight="1" x14ac:dyDescent="0.3">
      <c r="A120" s="14"/>
      <c r="B120" s="14"/>
      <c r="C120" s="14"/>
      <c r="D120" s="14"/>
      <c r="E120" s="14"/>
      <c r="F120" s="22"/>
      <c r="G120" s="14"/>
      <c r="H120" s="14"/>
      <c r="I120" s="24"/>
      <c r="J120" s="24"/>
      <c r="K120" s="24"/>
      <c r="L120" s="14"/>
      <c r="M120" s="24"/>
      <c r="N120" s="14"/>
      <c r="O120" s="24"/>
      <c r="P120" s="14"/>
      <c r="Q120" s="14"/>
    </row>
    <row r="121" spans="1:17" ht="15" customHeight="1" x14ac:dyDescent="0.3">
      <c r="A121" s="14"/>
      <c r="B121" s="14"/>
      <c r="C121" s="14"/>
      <c r="D121" s="14"/>
      <c r="E121" s="14"/>
      <c r="F121" s="22"/>
      <c r="G121" s="23"/>
      <c r="H121" s="14"/>
      <c r="I121" s="24"/>
      <c r="J121" s="24"/>
      <c r="K121" s="24"/>
      <c r="L121" s="14"/>
      <c r="M121" s="14"/>
      <c r="N121" s="24"/>
      <c r="O121" s="14"/>
      <c r="P121" s="14"/>
      <c r="Q121" s="14"/>
    </row>
    <row r="122" spans="1:17" ht="15" customHeight="1" x14ac:dyDescent="0.3">
      <c r="A122" s="14"/>
      <c r="B122" s="14"/>
      <c r="C122" s="14"/>
      <c r="D122" s="14"/>
      <c r="E122" s="14"/>
      <c r="F122" s="22"/>
      <c r="G122" s="14"/>
      <c r="H122" s="14"/>
      <c r="I122" s="24"/>
      <c r="J122" s="24"/>
      <c r="K122" s="24"/>
      <c r="L122" s="14"/>
      <c r="M122" s="24"/>
      <c r="N122" s="14"/>
      <c r="O122" s="24"/>
      <c r="P122" s="14"/>
      <c r="Q122" s="14"/>
    </row>
    <row r="123" spans="1:17" ht="15" customHeight="1" x14ac:dyDescent="0.3">
      <c r="A123" s="14"/>
      <c r="B123" s="14"/>
      <c r="C123" s="14"/>
      <c r="D123" s="14"/>
      <c r="E123" s="14"/>
      <c r="F123" s="22"/>
      <c r="G123" s="23"/>
      <c r="H123" s="14"/>
      <c r="I123" s="24"/>
      <c r="J123" s="24"/>
      <c r="K123" s="24"/>
      <c r="L123" s="14"/>
      <c r="M123" s="14"/>
      <c r="N123" s="24"/>
      <c r="O123" s="14"/>
      <c r="P123" s="14"/>
      <c r="Q123" s="14"/>
    </row>
    <row r="124" spans="1:17" ht="15" customHeight="1" x14ac:dyDescent="0.3">
      <c r="A124" s="14"/>
      <c r="B124" s="14"/>
      <c r="C124" s="14"/>
      <c r="D124" s="14"/>
      <c r="E124" s="14"/>
      <c r="F124" s="22"/>
      <c r="G124" s="14"/>
      <c r="H124" s="14"/>
      <c r="I124" s="24"/>
      <c r="J124" s="24"/>
      <c r="K124" s="24"/>
      <c r="L124" s="14"/>
      <c r="M124" s="24"/>
      <c r="N124" s="14"/>
      <c r="O124" s="24"/>
      <c r="P124" s="14"/>
      <c r="Q124" s="14"/>
    </row>
    <row r="125" spans="1:17" ht="15" customHeight="1" x14ac:dyDescent="0.3">
      <c r="A125" s="14"/>
      <c r="B125" s="14"/>
      <c r="C125" s="14"/>
      <c r="D125" s="14"/>
      <c r="E125" s="14"/>
      <c r="F125" s="22"/>
      <c r="G125" s="23"/>
      <c r="H125" s="14"/>
      <c r="I125" s="24"/>
      <c r="J125" s="24"/>
      <c r="K125" s="24"/>
      <c r="L125" s="14"/>
      <c r="M125" s="14"/>
      <c r="N125" s="24"/>
      <c r="O125" s="14"/>
      <c r="P125" s="14"/>
      <c r="Q125" s="14"/>
    </row>
    <row r="126" spans="1:17" ht="15" customHeight="1" x14ac:dyDescent="0.3">
      <c r="A126" s="14"/>
      <c r="B126" s="14"/>
      <c r="C126" s="14"/>
      <c r="D126" s="14"/>
      <c r="E126" s="14"/>
      <c r="F126" s="22"/>
      <c r="G126" s="14"/>
      <c r="H126" s="14"/>
      <c r="I126" s="24"/>
      <c r="J126" s="24"/>
      <c r="K126" s="24"/>
      <c r="L126" s="14"/>
      <c r="M126" s="24"/>
      <c r="N126" s="14"/>
      <c r="O126" s="24"/>
      <c r="P126" s="14"/>
      <c r="Q126" s="14"/>
    </row>
    <row r="127" spans="1:17" ht="15" customHeight="1" x14ac:dyDescent="0.3">
      <c r="A127" s="14"/>
      <c r="B127" s="14"/>
      <c r="C127" s="14"/>
      <c r="D127" s="14"/>
      <c r="E127" s="14"/>
      <c r="F127" s="22"/>
      <c r="G127" s="23"/>
      <c r="H127" s="14"/>
      <c r="I127" s="24"/>
      <c r="J127" s="24"/>
      <c r="K127" s="24"/>
      <c r="L127" s="14"/>
      <c r="M127" s="14"/>
      <c r="N127" s="24"/>
      <c r="O127" s="14"/>
      <c r="P127" s="14"/>
      <c r="Q127" s="14"/>
    </row>
    <row r="128" spans="1:17" ht="15" customHeight="1" x14ac:dyDescent="0.3">
      <c r="A128" s="14"/>
      <c r="B128" s="14"/>
      <c r="C128" s="14"/>
      <c r="D128" s="14"/>
      <c r="E128" s="14"/>
      <c r="F128" s="22"/>
      <c r="G128" s="14"/>
      <c r="H128" s="14"/>
      <c r="I128" s="24"/>
      <c r="J128" s="24"/>
      <c r="K128" s="24"/>
      <c r="L128" s="14"/>
      <c r="M128" s="24"/>
      <c r="N128" s="14"/>
      <c r="O128" s="24"/>
      <c r="P128" s="14"/>
      <c r="Q128" s="14"/>
    </row>
    <row r="129" spans="1:17" ht="15" customHeight="1" x14ac:dyDescent="0.3">
      <c r="A129" s="14"/>
      <c r="B129" s="14"/>
      <c r="C129" s="14"/>
      <c r="D129" s="14"/>
      <c r="E129" s="14"/>
      <c r="F129" s="22"/>
      <c r="G129" s="23"/>
      <c r="H129" s="14"/>
      <c r="I129" s="24"/>
      <c r="J129" s="24"/>
      <c r="K129" s="24"/>
      <c r="L129" s="14"/>
      <c r="M129" s="14"/>
      <c r="N129" s="24"/>
      <c r="O129" s="14"/>
      <c r="P129" s="14"/>
      <c r="Q129" s="14"/>
    </row>
    <row r="130" spans="1:17" ht="15" customHeight="1" x14ac:dyDescent="0.3">
      <c r="A130" s="14"/>
      <c r="B130" s="14"/>
      <c r="C130" s="14"/>
      <c r="D130" s="14"/>
      <c r="E130" s="14"/>
      <c r="F130" s="22"/>
      <c r="G130" s="14"/>
      <c r="H130" s="14"/>
      <c r="I130" s="24"/>
      <c r="J130" s="24"/>
      <c r="K130" s="24"/>
      <c r="L130" s="14"/>
      <c r="M130" s="24"/>
      <c r="N130" s="14"/>
      <c r="O130" s="24"/>
      <c r="P130" s="14"/>
      <c r="Q130" s="14"/>
    </row>
    <row r="131" spans="1:17" ht="15" customHeight="1" x14ac:dyDescent="0.3">
      <c r="A131" s="14"/>
      <c r="B131" s="14"/>
      <c r="C131" s="14"/>
      <c r="D131" s="14"/>
      <c r="E131" s="14"/>
      <c r="F131" s="22"/>
      <c r="G131" s="23"/>
      <c r="H131" s="14"/>
      <c r="I131" s="24"/>
      <c r="J131" s="24"/>
      <c r="K131" s="24"/>
      <c r="L131" s="14"/>
      <c r="M131" s="14"/>
      <c r="N131" s="24"/>
      <c r="O131" s="14"/>
      <c r="P131" s="14"/>
      <c r="Q131" s="14"/>
    </row>
    <row r="132" spans="1:17" ht="15" customHeight="1" x14ac:dyDescent="0.3">
      <c r="A132" s="14"/>
      <c r="B132" s="14"/>
      <c r="C132" s="14"/>
      <c r="D132" s="14"/>
      <c r="E132" s="14"/>
      <c r="F132" s="22"/>
      <c r="G132" s="14"/>
      <c r="H132" s="14"/>
      <c r="I132" s="24"/>
      <c r="J132" s="24"/>
      <c r="K132" s="24"/>
      <c r="L132" s="14"/>
      <c r="M132" s="24"/>
      <c r="N132" s="14"/>
      <c r="O132" s="24"/>
      <c r="P132" s="14"/>
      <c r="Q132" s="14"/>
    </row>
    <row r="133" spans="1:17" ht="15" customHeight="1" x14ac:dyDescent="0.3">
      <c r="A133" s="14"/>
      <c r="B133" s="14"/>
      <c r="C133" s="14"/>
      <c r="D133" s="14"/>
      <c r="E133" s="14"/>
      <c r="F133" s="22"/>
      <c r="G133" s="23"/>
      <c r="H133" s="14"/>
      <c r="I133" s="24"/>
      <c r="J133" s="24"/>
      <c r="K133" s="24"/>
      <c r="L133" s="14"/>
      <c r="M133" s="14"/>
      <c r="N133" s="24"/>
      <c r="O133" s="14"/>
      <c r="P133" s="14"/>
      <c r="Q133" s="14"/>
    </row>
    <row r="134" spans="1:17" ht="15" customHeight="1" x14ac:dyDescent="0.3">
      <c r="A134" s="14"/>
      <c r="B134" s="14"/>
      <c r="C134" s="14"/>
      <c r="D134" s="14"/>
      <c r="E134" s="14"/>
      <c r="F134" s="22"/>
      <c r="G134" s="14"/>
      <c r="H134" s="14"/>
      <c r="I134" s="24"/>
      <c r="J134" s="24"/>
      <c r="K134" s="24"/>
      <c r="L134" s="14"/>
      <c r="M134" s="24"/>
      <c r="N134" s="14"/>
      <c r="O134" s="24"/>
      <c r="P134" s="14"/>
      <c r="Q134" s="14"/>
    </row>
    <row r="135" spans="1:17" ht="15" customHeight="1" x14ac:dyDescent="0.3">
      <c r="A135" s="14"/>
      <c r="B135" s="14"/>
      <c r="C135" s="14"/>
      <c r="D135" s="14"/>
      <c r="E135" s="14"/>
      <c r="F135" s="22"/>
      <c r="G135" s="23"/>
      <c r="H135" s="14"/>
      <c r="I135" s="24"/>
      <c r="J135" s="24"/>
      <c r="K135" s="24"/>
      <c r="L135" s="14"/>
      <c r="M135" s="14"/>
      <c r="N135" s="24"/>
      <c r="O135" s="14"/>
      <c r="P135" s="14"/>
      <c r="Q135" s="14"/>
    </row>
    <row r="136" spans="1:17" ht="15" customHeight="1" x14ac:dyDescent="0.3">
      <c r="A136" s="14"/>
      <c r="B136" s="14"/>
      <c r="C136" s="14"/>
      <c r="D136" s="14"/>
      <c r="E136" s="14"/>
      <c r="F136" s="22"/>
      <c r="G136" s="14"/>
      <c r="H136" s="14"/>
      <c r="I136" s="24"/>
      <c r="J136" s="24"/>
      <c r="K136" s="24"/>
      <c r="L136" s="14"/>
      <c r="M136" s="24"/>
      <c r="N136" s="14"/>
      <c r="O136" s="24"/>
      <c r="P136" s="14"/>
      <c r="Q136" s="14"/>
    </row>
    <row r="137" spans="1:17" ht="15" customHeight="1" x14ac:dyDescent="0.3">
      <c r="A137" s="14"/>
      <c r="B137" s="14"/>
      <c r="C137" s="14"/>
      <c r="D137" s="14"/>
      <c r="E137" s="14"/>
      <c r="F137" s="22"/>
      <c r="G137" s="23"/>
      <c r="H137" s="14"/>
      <c r="I137" s="24"/>
      <c r="J137" s="24"/>
      <c r="K137" s="24"/>
      <c r="L137" s="14"/>
      <c r="M137" s="14"/>
      <c r="N137" s="24"/>
      <c r="O137" s="14"/>
      <c r="P137" s="14"/>
      <c r="Q137" s="14"/>
    </row>
    <row r="138" spans="1:17" ht="15" customHeight="1" x14ac:dyDescent="0.3">
      <c r="A138" s="14"/>
      <c r="B138" s="14"/>
      <c r="C138" s="14"/>
      <c r="D138" s="14"/>
      <c r="E138" s="14"/>
      <c r="F138" s="22"/>
      <c r="G138" s="14"/>
      <c r="H138" s="14"/>
      <c r="I138" s="24"/>
      <c r="J138" s="24"/>
      <c r="K138" s="24"/>
      <c r="L138" s="14"/>
      <c r="M138" s="24"/>
      <c r="N138" s="14"/>
      <c r="O138" s="24"/>
      <c r="P138" s="14"/>
      <c r="Q138" s="14"/>
    </row>
    <row r="139" spans="1:17" ht="15" customHeight="1" x14ac:dyDescent="0.3">
      <c r="A139" s="14"/>
      <c r="B139" s="14"/>
      <c r="C139" s="14"/>
      <c r="D139" s="14"/>
      <c r="E139" s="14"/>
      <c r="F139" s="22"/>
      <c r="G139" s="23"/>
      <c r="H139" s="14"/>
      <c r="I139" s="24"/>
      <c r="J139" s="24"/>
      <c r="K139" s="24"/>
      <c r="L139" s="14"/>
      <c r="M139" s="14"/>
      <c r="N139" s="24"/>
      <c r="O139" s="14"/>
      <c r="P139" s="14"/>
      <c r="Q139" s="14"/>
    </row>
    <row r="140" spans="1:17" ht="15" customHeight="1" x14ac:dyDescent="0.3">
      <c r="A140" s="14"/>
      <c r="B140" s="14"/>
      <c r="C140" s="14"/>
      <c r="D140" s="14"/>
      <c r="E140" s="14"/>
      <c r="F140" s="22"/>
      <c r="G140" s="14"/>
      <c r="H140" s="14"/>
      <c r="I140" s="24"/>
      <c r="J140" s="24"/>
      <c r="K140" s="24"/>
      <c r="L140" s="14"/>
      <c r="M140" s="24"/>
      <c r="N140" s="14"/>
      <c r="O140" s="24"/>
      <c r="P140" s="14"/>
      <c r="Q140" s="14"/>
    </row>
    <row r="141" spans="1:17" ht="15" customHeight="1" x14ac:dyDescent="0.3">
      <c r="A141" s="14"/>
      <c r="B141" s="14"/>
      <c r="C141" s="14"/>
      <c r="D141" s="14"/>
      <c r="E141" s="14"/>
      <c r="F141" s="22"/>
      <c r="G141" s="23"/>
      <c r="H141" s="14"/>
      <c r="I141" s="24"/>
      <c r="J141" s="24"/>
      <c r="K141" s="24"/>
      <c r="L141" s="14"/>
      <c r="M141" s="14"/>
      <c r="N141" s="24"/>
      <c r="O141" s="14"/>
      <c r="P141" s="14"/>
      <c r="Q141" s="14"/>
    </row>
    <row r="142" spans="1:17" ht="15" customHeight="1" x14ac:dyDescent="0.3">
      <c r="A142" s="14"/>
      <c r="B142" s="14"/>
      <c r="C142" s="14"/>
      <c r="D142" s="14"/>
      <c r="E142" s="14"/>
      <c r="F142" s="22"/>
      <c r="G142" s="14"/>
      <c r="H142" s="14"/>
      <c r="I142" s="24"/>
      <c r="J142" s="24"/>
      <c r="K142" s="24"/>
      <c r="L142" s="14"/>
      <c r="M142" s="24"/>
      <c r="N142" s="14"/>
      <c r="O142" s="24"/>
      <c r="P142" s="14"/>
      <c r="Q142" s="14"/>
    </row>
    <row r="143" spans="1:17" ht="15" customHeight="1" x14ac:dyDescent="0.3">
      <c r="A143" s="14"/>
      <c r="B143" s="14"/>
      <c r="C143" s="14"/>
      <c r="D143" s="14"/>
      <c r="E143" s="14"/>
      <c r="F143" s="22"/>
      <c r="G143" s="23"/>
      <c r="H143" s="14"/>
      <c r="I143" s="24"/>
      <c r="J143" s="24"/>
      <c r="K143" s="24"/>
      <c r="L143" s="14"/>
      <c r="M143" s="14"/>
      <c r="N143" s="24"/>
      <c r="O143" s="14"/>
      <c r="P143" s="14"/>
      <c r="Q143" s="14"/>
    </row>
    <row r="144" spans="1:17" ht="15" customHeight="1" x14ac:dyDescent="0.3">
      <c r="A144" s="14"/>
      <c r="B144" s="14"/>
      <c r="C144" s="14"/>
      <c r="D144" s="14"/>
      <c r="E144" s="14"/>
      <c r="F144" s="22"/>
      <c r="G144" s="14"/>
      <c r="H144" s="14"/>
      <c r="I144" s="24"/>
      <c r="J144" s="24"/>
      <c r="K144" s="24"/>
      <c r="L144" s="14"/>
      <c r="M144" s="24"/>
      <c r="N144" s="14"/>
      <c r="O144" s="24"/>
      <c r="P144" s="14"/>
      <c r="Q144" s="14"/>
    </row>
    <row r="145" spans="1:17" ht="15" customHeight="1" x14ac:dyDescent="0.3">
      <c r="A145" s="14"/>
      <c r="B145" s="14"/>
      <c r="C145" s="14"/>
      <c r="D145" s="14"/>
      <c r="E145" s="14"/>
      <c r="F145" s="22"/>
      <c r="G145" s="23"/>
      <c r="H145" s="14"/>
      <c r="I145" s="24"/>
      <c r="J145" s="24"/>
      <c r="K145" s="24"/>
      <c r="L145" s="14"/>
      <c r="M145" s="14"/>
      <c r="N145" s="24"/>
      <c r="O145" s="14"/>
      <c r="P145" s="14"/>
      <c r="Q145" s="14"/>
    </row>
    <row r="146" spans="1:17" ht="15" customHeight="1" x14ac:dyDescent="0.3">
      <c r="A146" s="14"/>
      <c r="B146" s="14"/>
      <c r="C146" s="14"/>
      <c r="D146" s="14"/>
      <c r="E146" s="14"/>
      <c r="F146" s="22"/>
      <c r="G146" s="14"/>
      <c r="H146" s="14"/>
      <c r="I146" s="24"/>
      <c r="J146" s="24"/>
      <c r="K146" s="24"/>
      <c r="L146" s="14"/>
      <c r="M146" s="24"/>
      <c r="N146" s="14"/>
      <c r="O146" s="24"/>
      <c r="P146" s="14"/>
      <c r="Q146" s="14"/>
    </row>
    <row r="147" spans="1:17" ht="15" customHeight="1" x14ac:dyDescent="0.3">
      <c r="A147" s="14"/>
      <c r="B147" s="14"/>
      <c r="C147" s="14"/>
      <c r="D147" s="14"/>
      <c r="E147" s="14"/>
      <c r="F147" s="22"/>
      <c r="G147" s="23"/>
      <c r="H147" s="14"/>
      <c r="I147" s="24"/>
      <c r="J147" s="24"/>
      <c r="K147" s="24"/>
      <c r="L147" s="14"/>
      <c r="M147" s="14"/>
      <c r="N147" s="24"/>
      <c r="O147" s="14"/>
      <c r="P147" s="14"/>
      <c r="Q147" s="14"/>
    </row>
    <row r="148" spans="1:17" ht="15" customHeight="1" x14ac:dyDescent="0.3">
      <c r="A148" s="14"/>
      <c r="B148" s="14"/>
      <c r="C148" s="14"/>
      <c r="D148" s="14"/>
      <c r="E148" s="14"/>
      <c r="F148" s="22"/>
      <c r="G148" s="14"/>
      <c r="H148" s="14"/>
      <c r="I148" s="24"/>
      <c r="J148" s="24"/>
      <c r="K148" s="24"/>
      <c r="L148" s="14"/>
      <c r="M148" s="24"/>
      <c r="N148" s="14"/>
      <c r="O148" s="24"/>
      <c r="P148" s="14"/>
      <c r="Q148" s="14"/>
    </row>
    <row r="149" spans="1:17" ht="15" customHeight="1" x14ac:dyDescent="0.3">
      <c r="A149" s="14"/>
      <c r="B149" s="14"/>
      <c r="C149" s="14"/>
      <c r="D149" s="14"/>
      <c r="E149" s="14"/>
      <c r="F149" s="22"/>
      <c r="G149" s="23"/>
      <c r="H149" s="14"/>
      <c r="I149" s="24"/>
      <c r="J149" s="24"/>
      <c r="K149" s="24"/>
      <c r="L149" s="14"/>
      <c r="M149" s="14"/>
      <c r="N149" s="24"/>
      <c r="O149" s="14"/>
      <c r="P149" s="14"/>
      <c r="Q149" s="14"/>
    </row>
    <row r="150" spans="1:17" ht="15" customHeight="1" x14ac:dyDescent="0.3">
      <c r="A150" s="14"/>
      <c r="B150" s="14"/>
      <c r="C150" s="14"/>
      <c r="D150" s="14"/>
      <c r="E150" s="14"/>
      <c r="F150" s="22"/>
      <c r="G150" s="14"/>
      <c r="H150" s="14"/>
      <c r="I150" s="24"/>
      <c r="J150" s="24"/>
      <c r="K150" s="24"/>
      <c r="L150" s="14"/>
      <c r="M150" s="24"/>
      <c r="N150" s="14"/>
      <c r="O150" s="24"/>
      <c r="P150" s="14"/>
      <c r="Q150" s="14"/>
    </row>
    <row r="151" spans="1:17" ht="15" customHeight="1" x14ac:dyDescent="0.3">
      <c r="A151" s="14"/>
      <c r="B151" s="14"/>
      <c r="C151" s="14"/>
      <c r="D151" s="21"/>
      <c r="E151" s="21"/>
      <c r="F151" s="14"/>
      <c r="G151" s="14"/>
      <c r="H151" s="21"/>
      <c r="I151" s="25"/>
      <c r="J151" s="25"/>
      <c r="K151" s="25"/>
      <c r="L151" s="105"/>
      <c r="M151" s="14"/>
      <c r="N151" s="26"/>
      <c r="O151" s="14"/>
      <c r="P151" s="14"/>
      <c r="Q151" s="14"/>
    </row>
    <row r="152" spans="1:17" ht="15" customHeight="1" x14ac:dyDescent="0.3">
      <c r="A152" s="14"/>
      <c r="B152" s="14"/>
      <c r="C152" s="14"/>
      <c r="D152" s="14"/>
      <c r="E152" s="14"/>
      <c r="F152" s="14"/>
      <c r="G152" s="14"/>
      <c r="H152" s="14"/>
      <c r="I152" s="26"/>
      <c r="J152" s="26"/>
      <c r="K152" s="26"/>
      <c r="L152" s="14"/>
      <c r="M152" s="14"/>
      <c r="N152" s="26"/>
      <c r="O152" s="14"/>
      <c r="P152" s="14"/>
      <c r="Q152" s="14"/>
    </row>
    <row r="153" spans="1:17" ht="15" customHeight="1" x14ac:dyDescent="0.3">
      <c r="A153" s="14"/>
      <c r="B153" s="21"/>
      <c r="C153" s="14"/>
      <c r="D153" s="14"/>
      <c r="E153" s="21"/>
      <c r="F153" s="14"/>
      <c r="G153" s="14"/>
      <c r="H153" s="14"/>
      <c r="I153" s="14"/>
      <c r="J153" s="14"/>
      <c r="K153" s="14"/>
      <c r="L153" s="14"/>
      <c r="M153" s="14"/>
      <c r="N153" s="14"/>
      <c r="O153" s="14"/>
      <c r="P153" s="14"/>
      <c r="Q153" s="14"/>
    </row>
    <row r="154" spans="1:17" ht="15" customHeight="1" x14ac:dyDescent="0.3">
      <c r="A154" s="14"/>
      <c r="B154" s="14"/>
      <c r="C154" s="14"/>
      <c r="D154" s="14"/>
      <c r="E154" s="14"/>
      <c r="F154" s="14"/>
      <c r="G154" s="14"/>
      <c r="H154" s="14"/>
      <c r="I154" s="14"/>
      <c r="J154" s="14"/>
      <c r="K154" s="14"/>
      <c r="L154" s="14"/>
      <c r="M154" s="14"/>
      <c r="N154" s="14"/>
      <c r="O154" s="14"/>
      <c r="P154" s="14"/>
      <c r="Q154" s="14"/>
    </row>
    <row r="155" spans="1:17" ht="15" customHeight="1" x14ac:dyDescent="0.3">
      <c r="A155" s="14"/>
      <c r="B155" s="14"/>
      <c r="C155" s="14"/>
      <c r="D155" s="14"/>
      <c r="E155" s="14"/>
      <c r="F155" s="22"/>
      <c r="G155" s="23"/>
      <c r="H155" s="14"/>
      <c r="I155" s="24"/>
      <c r="J155" s="24"/>
      <c r="K155" s="24"/>
      <c r="L155" s="14"/>
      <c r="M155" s="14"/>
      <c r="N155" s="24"/>
      <c r="O155" s="14"/>
      <c r="P155" s="14"/>
      <c r="Q155" s="14"/>
    </row>
    <row r="156" spans="1:17" ht="15" customHeight="1" x14ac:dyDescent="0.3">
      <c r="A156" s="14"/>
      <c r="B156" s="14"/>
      <c r="C156" s="14"/>
      <c r="D156" s="14"/>
      <c r="E156" s="14"/>
      <c r="F156" s="22"/>
      <c r="G156" s="14"/>
      <c r="H156" s="14"/>
      <c r="I156" s="24"/>
      <c r="J156" s="24"/>
      <c r="K156" s="24"/>
      <c r="L156" s="14"/>
      <c r="M156" s="24"/>
      <c r="N156" s="14"/>
      <c r="O156" s="24"/>
      <c r="P156" s="14"/>
      <c r="Q156" s="14"/>
    </row>
    <row r="157" spans="1:17" ht="15" customHeight="1" x14ac:dyDescent="0.3">
      <c r="A157" s="14"/>
      <c r="B157" s="14"/>
      <c r="C157" s="14"/>
      <c r="D157" s="14"/>
      <c r="E157" s="14"/>
      <c r="F157" s="22"/>
      <c r="G157" s="23"/>
      <c r="H157" s="14"/>
      <c r="I157" s="24"/>
      <c r="J157" s="24"/>
      <c r="K157" s="24"/>
      <c r="L157" s="14"/>
      <c r="M157" s="14"/>
      <c r="N157" s="24"/>
      <c r="O157" s="14"/>
      <c r="P157" s="14"/>
      <c r="Q157" s="14"/>
    </row>
    <row r="158" spans="1:17" ht="15" customHeight="1" x14ac:dyDescent="0.3">
      <c r="A158" s="14"/>
      <c r="B158" s="14"/>
      <c r="C158" s="14"/>
      <c r="D158" s="14"/>
      <c r="E158" s="14"/>
      <c r="F158" s="22"/>
      <c r="G158" s="14"/>
      <c r="H158" s="14"/>
      <c r="I158" s="24"/>
      <c r="J158" s="24"/>
      <c r="K158" s="24"/>
      <c r="L158" s="14"/>
      <c r="M158" s="24"/>
      <c r="N158" s="14"/>
      <c r="O158" s="24"/>
      <c r="P158" s="14"/>
      <c r="Q158" s="14"/>
    </row>
    <row r="159" spans="1:17" ht="15" customHeight="1" x14ac:dyDescent="0.3">
      <c r="A159" s="14"/>
      <c r="B159" s="14"/>
      <c r="C159" s="14"/>
      <c r="D159" s="14"/>
      <c r="E159" s="14"/>
      <c r="F159" s="22"/>
      <c r="G159" s="23"/>
      <c r="H159" s="14"/>
      <c r="I159" s="24"/>
      <c r="J159" s="24"/>
      <c r="K159" s="24"/>
      <c r="L159" s="14"/>
      <c r="M159" s="14"/>
      <c r="N159" s="24"/>
      <c r="O159" s="14"/>
      <c r="P159" s="14"/>
      <c r="Q159" s="14"/>
    </row>
    <row r="160" spans="1:17" ht="15" customHeight="1" x14ac:dyDescent="0.3">
      <c r="A160" s="14"/>
      <c r="B160" s="14"/>
      <c r="C160" s="14"/>
      <c r="D160" s="14"/>
      <c r="E160" s="14"/>
      <c r="F160" s="22"/>
      <c r="G160" s="14"/>
      <c r="H160" s="14"/>
      <c r="I160" s="24"/>
      <c r="J160" s="24"/>
      <c r="K160" s="24"/>
      <c r="L160" s="14"/>
      <c r="M160" s="24"/>
      <c r="N160" s="14"/>
      <c r="O160" s="24"/>
      <c r="P160" s="14"/>
      <c r="Q160" s="14"/>
    </row>
    <row r="161" spans="1:17" ht="15" customHeight="1" x14ac:dyDescent="0.3">
      <c r="A161" s="14"/>
      <c r="B161" s="14"/>
      <c r="C161" s="14"/>
      <c r="D161" s="14"/>
      <c r="E161" s="14"/>
      <c r="F161" s="22"/>
      <c r="G161" s="23"/>
      <c r="H161" s="14"/>
      <c r="I161" s="24"/>
      <c r="J161" s="24"/>
      <c r="K161" s="24"/>
      <c r="L161" s="14"/>
      <c r="M161" s="14"/>
      <c r="N161" s="24"/>
      <c r="O161" s="14"/>
      <c r="P161" s="14"/>
      <c r="Q161" s="14"/>
    </row>
    <row r="162" spans="1:17" ht="15" customHeight="1" x14ac:dyDescent="0.3">
      <c r="A162" s="14"/>
      <c r="B162" s="14"/>
      <c r="C162" s="14"/>
      <c r="D162" s="14"/>
      <c r="E162" s="14"/>
      <c r="F162" s="22"/>
      <c r="G162" s="14"/>
      <c r="H162" s="14"/>
      <c r="I162" s="24"/>
      <c r="J162" s="24"/>
      <c r="K162" s="24"/>
      <c r="L162" s="14"/>
      <c r="M162" s="24"/>
      <c r="N162" s="14"/>
      <c r="O162" s="24"/>
      <c r="P162" s="14"/>
      <c r="Q162" s="14"/>
    </row>
    <row r="163" spans="1:17" ht="15" customHeight="1" x14ac:dyDescent="0.3">
      <c r="A163" s="14"/>
      <c r="B163" s="14"/>
      <c r="C163" s="14"/>
      <c r="D163" s="21"/>
      <c r="E163" s="21"/>
      <c r="F163" s="14"/>
      <c r="G163" s="14"/>
      <c r="H163" s="21"/>
      <c r="I163" s="25"/>
      <c r="J163" s="25"/>
      <c r="K163" s="25"/>
      <c r="L163" s="105"/>
      <c r="M163" s="14"/>
      <c r="N163" s="26"/>
      <c r="O163" s="14"/>
      <c r="P163" s="14"/>
      <c r="Q163" s="14"/>
    </row>
    <row r="164" spans="1:17" ht="15" customHeight="1" x14ac:dyDescent="0.3">
      <c r="A164" s="14"/>
      <c r="B164" s="14"/>
      <c r="C164" s="14"/>
      <c r="D164" s="14"/>
      <c r="E164" s="14"/>
      <c r="F164" s="14"/>
      <c r="G164" s="14"/>
      <c r="H164" s="14"/>
      <c r="I164" s="26"/>
      <c r="J164" s="26"/>
      <c r="K164" s="26"/>
      <c r="L164" s="14"/>
      <c r="M164" s="14"/>
      <c r="N164" s="26"/>
      <c r="O164" s="14"/>
      <c r="P164" s="14"/>
      <c r="Q164" s="14"/>
    </row>
    <row r="165" spans="1:17" ht="15" customHeight="1" x14ac:dyDescent="0.3">
      <c r="A165" s="14"/>
      <c r="B165" s="21"/>
      <c r="C165" s="14"/>
      <c r="D165" s="14"/>
      <c r="E165" s="21"/>
      <c r="F165" s="14"/>
      <c r="G165" s="14"/>
      <c r="H165" s="14"/>
      <c r="I165" s="14"/>
      <c r="J165" s="14"/>
      <c r="K165" s="14"/>
      <c r="L165" s="14"/>
      <c r="M165" s="14"/>
      <c r="N165" s="14"/>
      <c r="O165" s="14"/>
      <c r="P165" s="14"/>
      <c r="Q165" s="14"/>
    </row>
    <row r="166" spans="1:17" ht="15" customHeight="1" x14ac:dyDescent="0.3">
      <c r="A166" s="14"/>
      <c r="B166" s="14"/>
      <c r="C166" s="14"/>
      <c r="D166" s="14"/>
      <c r="E166" s="14"/>
      <c r="F166" s="14"/>
      <c r="G166" s="14"/>
      <c r="H166" s="14"/>
      <c r="I166" s="14"/>
      <c r="J166" s="14"/>
      <c r="K166" s="14"/>
      <c r="L166" s="14"/>
      <c r="M166" s="14"/>
      <c r="N166" s="14"/>
      <c r="O166" s="14"/>
      <c r="P166" s="14"/>
      <c r="Q166" s="14"/>
    </row>
    <row r="167" spans="1:17" ht="15" customHeight="1" x14ac:dyDescent="0.3">
      <c r="A167" s="14"/>
      <c r="B167" s="14"/>
      <c r="C167" s="14"/>
      <c r="D167" s="14"/>
      <c r="E167" s="14"/>
      <c r="F167" s="22"/>
      <c r="G167" s="23"/>
      <c r="H167" s="14"/>
      <c r="I167" s="24"/>
      <c r="J167" s="24"/>
      <c r="K167" s="24"/>
      <c r="L167" s="14"/>
      <c r="M167" s="14"/>
      <c r="N167" s="24"/>
      <c r="O167" s="14"/>
      <c r="P167" s="14"/>
      <c r="Q167" s="14"/>
    </row>
    <row r="168" spans="1:17" ht="15" customHeight="1" x14ac:dyDescent="0.3">
      <c r="A168" s="14"/>
      <c r="B168" s="14"/>
      <c r="C168" s="14"/>
      <c r="D168" s="14"/>
      <c r="E168" s="14"/>
      <c r="F168" s="22"/>
      <c r="G168" s="14"/>
      <c r="H168" s="14"/>
      <c r="I168" s="24"/>
      <c r="J168" s="24"/>
      <c r="K168" s="24"/>
      <c r="L168" s="14"/>
      <c r="M168" s="24"/>
      <c r="N168" s="14"/>
      <c r="O168" s="24"/>
      <c r="P168" s="14"/>
      <c r="Q168" s="14"/>
    </row>
    <row r="169" spans="1:17" ht="15" customHeight="1" x14ac:dyDescent="0.3">
      <c r="A169" s="14"/>
      <c r="B169" s="14"/>
      <c r="C169" s="14"/>
      <c r="D169" s="14"/>
      <c r="E169" s="14"/>
      <c r="F169" s="22"/>
      <c r="G169" s="23"/>
      <c r="H169" s="14"/>
      <c r="I169" s="24"/>
      <c r="J169" s="24"/>
      <c r="K169" s="24"/>
      <c r="L169" s="14"/>
      <c r="M169" s="14"/>
      <c r="N169" s="24"/>
      <c r="O169" s="14"/>
      <c r="P169" s="14"/>
      <c r="Q169" s="14"/>
    </row>
    <row r="170" spans="1:17" ht="15" customHeight="1" x14ac:dyDescent="0.3">
      <c r="A170" s="14"/>
      <c r="B170" s="14"/>
      <c r="C170" s="14"/>
      <c r="D170" s="14"/>
      <c r="E170" s="14"/>
      <c r="F170" s="22"/>
      <c r="G170" s="14"/>
      <c r="H170" s="14"/>
      <c r="I170" s="24"/>
      <c r="J170" s="24"/>
      <c r="K170" s="24"/>
      <c r="L170" s="14"/>
      <c r="M170" s="24"/>
      <c r="N170" s="14"/>
      <c r="O170" s="24"/>
      <c r="P170" s="14"/>
      <c r="Q170" s="14"/>
    </row>
    <row r="171" spans="1:17" ht="15" customHeight="1" x14ac:dyDescent="0.3">
      <c r="A171" s="14"/>
      <c r="B171" s="14"/>
      <c r="C171" s="14"/>
      <c r="D171" s="14"/>
      <c r="E171" s="14"/>
      <c r="F171" s="22"/>
      <c r="G171" s="23"/>
      <c r="H171" s="14"/>
      <c r="I171" s="24"/>
      <c r="J171" s="24"/>
      <c r="K171" s="24"/>
      <c r="L171" s="14"/>
      <c r="M171" s="14"/>
      <c r="N171" s="24"/>
      <c r="O171" s="14"/>
      <c r="P171" s="14"/>
      <c r="Q171" s="14"/>
    </row>
    <row r="172" spans="1:17" ht="15" customHeight="1" x14ac:dyDescent="0.3">
      <c r="A172" s="14"/>
      <c r="B172" s="14"/>
      <c r="C172" s="14"/>
      <c r="D172" s="14"/>
      <c r="E172" s="14"/>
      <c r="F172" s="22"/>
      <c r="G172" s="14"/>
      <c r="H172" s="14"/>
      <c r="I172" s="24"/>
      <c r="J172" s="24"/>
      <c r="K172" s="24"/>
      <c r="L172" s="14"/>
      <c r="M172" s="24"/>
      <c r="N172" s="14"/>
      <c r="O172" s="24"/>
      <c r="P172" s="14"/>
      <c r="Q172" s="14"/>
    </row>
    <row r="173" spans="1:17" ht="15" customHeight="1" x14ac:dyDescent="0.3">
      <c r="A173" s="14"/>
      <c r="B173" s="14"/>
      <c r="C173" s="14"/>
      <c r="D173" s="14"/>
      <c r="E173" s="14"/>
      <c r="F173" s="22"/>
      <c r="G173" s="23"/>
      <c r="H173" s="14"/>
      <c r="I173" s="24"/>
      <c r="J173" s="24"/>
      <c r="K173" s="24"/>
      <c r="L173" s="14"/>
      <c r="M173" s="14"/>
      <c r="N173" s="24"/>
      <c r="O173" s="14"/>
      <c r="P173" s="14"/>
      <c r="Q173" s="14"/>
    </row>
    <row r="174" spans="1:17" ht="15" customHeight="1" x14ac:dyDescent="0.3">
      <c r="A174" s="14"/>
      <c r="B174" s="14"/>
      <c r="C174" s="14"/>
      <c r="D174" s="14"/>
      <c r="E174" s="14"/>
      <c r="F174" s="22"/>
      <c r="G174" s="14"/>
      <c r="H174" s="14"/>
      <c r="I174" s="24"/>
      <c r="J174" s="24"/>
      <c r="K174" s="24"/>
      <c r="L174" s="14"/>
      <c r="M174" s="24"/>
      <c r="N174" s="14"/>
      <c r="O174" s="24"/>
      <c r="P174" s="14"/>
      <c r="Q174" s="14"/>
    </row>
    <row r="175" spans="1:17" ht="15" customHeight="1" x14ac:dyDescent="0.3">
      <c r="A175" s="14"/>
      <c r="B175" s="14"/>
      <c r="C175" s="14"/>
      <c r="D175" s="14"/>
      <c r="E175" s="14"/>
      <c r="F175" s="22"/>
      <c r="G175" s="23"/>
      <c r="H175" s="14"/>
      <c r="I175" s="24"/>
      <c r="J175" s="24"/>
      <c r="K175" s="24"/>
      <c r="L175" s="14"/>
      <c r="M175" s="14"/>
      <c r="N175" s="24"/>
      <c r="O175" s="14"/>
      <c r="P175" s="14"/>
      <c r="Q175" s="14"/>
    </row>
    <row r="176" spans="1:17" ht="15" customHeight="1" x14ac:dyDescent="0.3">
      <c r="A176" s="14"/>
      <c r="B176" s="14"/>
      <c r="C176" s="14"/>
      <c r="D176" s="14"/>
      <c r="E176" s="14"/>
      <c r="F176" s="22"/>
      <c r="G176" s="14"/>
      <c r="H176" s="14"/>
      <c r="I176" s="24"/>
      <c r="J176" s="24"/>
      <c r="K176" s="24"/>
      <c r="L176" s="14"/>
      <c r="M176" s="24"/>
      <c r="N176" s="14"/>
      <c r="O176" s="24"/>
      <c r="P176" s="14"/>
      <c r="Q176" s="14"/>
    </row>
    <row r="177" spans="1:17" ht="15" customHeight="1" x14ac:dyDescent="0.3">
      <c r="A177" s="14"/>
      <c r="B177" s="14"/>
      <c r="C177" s="14"/>
      <c r="D177" s="14"/>
      <c r="E177" s="14"/>
      <c r="F177" s="22"/>
      <c r="G177" s="23"/>
      <c r="H177" s="14"/>
      <c r="I177" s="24"/>
      <c r="J177" s="24"/>
      <c r="K177" s="24"/>
      <c r="L177" s="14"/>
      <c r="M177" s="14"/>
      <c r="N177" s="24"/>
      <c r="O177" s="14"/>
      <c r="P177" s="14"/>
      <c r="Q177" s="14"/>
    </row>
    <row r="178" spans="1:17" ht="15" customHeight="1" x14ac:dyDescent="0.3">
      <c r="A178" s="14"/>
      <c r="B178" s="14"/>
      <c r="C178" s="14"/>
      <c r="D178" s="14"/>
      <c r="E178" s="14"/>
      <c r="F178" s="22"/>
      <c r="G178" s="14"/>
      <c r="H178" s="14"/>
      <c r="I178" s="24"/>
      <c r="J178" s="24"/>
      <c r="K178" s="24"/>
      <c r="L178" s="14"/>
      <c r="M178" s="24"/>
      <c r="N178" s="14"/>
      <c r="O178" s="24"/>
      <c r="P178" s="14"/>
      <c r="Q178" s="14"/>
    </row>
    <row r="179" spans="1:17" ht="15" customHeight="1" x14ac:dyDescent="0.3">
      <c r="A179" s="14"/>
      <c r="B179" s="14"/>
      <c r="C179" s="14"/>
      <c r="D179" s="14"/>
      <c r="E179" s="14"/>
      <c r="F179" s="22"/>
      <c r="G179" s="23"/>
      <c r="H179" s="14"/>
      <c r="I179" s="24"/>
      <c r="J179" s="24"/>
      <c r="K179" s="24"/>
      <c r="L179" s="14"/>
      <c r="M179" s="14"/>
      <c r="N179" s="24"/>
      <c r="O179" s="14"/>
      <c r="P179" s="14"/>
      <c r="Q179" s="14"/>
    </row>
    <row r="180" spans="1:17" ht="15" customHeight="1" x14ac:dyDescent="0.3">
      <c r="A180" s="14"/>
      <c r="B180" s="14"/>
      <c r="C180" s="14"/>
      <c r="D180" s="14"/>
      <c r="E180" s="14"/>
      <c r="F180" s="22"/>
      <c r="G180" s="14"/>
      <c r="H180" s="14"/>
      <c r="I180" s="24"/>
      <c r="J180" s="24"/>
      <c r="K180" s="24"/>
      <c r="L180" s="14"/>
      <c r="M180" s="24"/>
      <c r="N180" s="14"/>
      <c r="O180" s="24"/>
      <c r="P180" s="14"/>
      <c r="Q180" s="14"/>
    </row>
    <row r="181" spans="1:17" ht="15" customHeight="1" x14ac:dyDescent="0.3">
      <c r="A181" s="14"/>
      <c r="B181" s="14"/>
      <c r="C181" s="14"/>
      <c r="D181" s="14"/>
      <c r="E181" s="14"/>
      <c r="F181" s="22"/>
      <c r="G181" s="23"/>
      <c r="H181" s="14"/>
      <c r="I181" s="24"/>
      <c r="J181" s="24"/>
      <c r="K181" s="24"/>
      <c r="L181" s="14"/>
      <c r="M181" s="14"/>
      <c r="N181" s="24"/>
      <c r="O181" s="14"/>
      <c r="P181" s="14"/>
      <c r="Q181" s="14"/>
    </row>
    <row r="182" spans="1:17" ht="15" customHeight="1" x14ac:dyDescent="0.3">
      <c r="A182" s="14"/>
      <c r="B182" s="14"/>
      <c r="C182" s="14"/>
      <c r="D182" s="14"/>
      <c r="E182" s="14"/>
      <c r="F182" s="22"/>
      <c r="G182" s="14"/>
      <c r="H182" s="14"/>
      <c r="I182" s="24"/>
      <c r="J182" s="24"/>
      <c r="K182" s="24"/>
      <c r="L182" s="14"/>
      <c r="M182" s="24"/>
      <c r="N182" s="14"/>
      <c r="O182" s="24"/>
      <c r="P182" s="14"/>
      <c r="Q182" s="14"/>
    </row>
    <row r="183" spans="1:17" ht="15" customHeight="1" x14ac:dyDescent="0.3">
      <c r="A183" s="14"/>
      <c r="B183" s="14"/>
      <c r="C183" s="14"/>
      <c r="D183" s="14"/>
      <c r="E183" s="14"/>
      <c r="F183" s="22"/>
      <c r="G183" s="23"/>
      <c r="H183" s="14"/>
      <c r="I183" s="24"/>
      <c r="J183" s="24"/>
      <c r="K183" s="24"/>
      <c r="L183" s="14"/>
      <c r="M183" s="14"/>
      <c r="N183" s="24"/>
      <c r="O183" s="14"/>
      <c r="P183" s="14"/>
      <c r="Q183" s="14"/>
    </row>
    <row r="184" spans="1:17" ht="15" customHeight="1" x14ac:dyDescent="0.3">
      <c r="A184" s="14"/>
      <c r="B184" s="14"/>
      <c r="C184" s="14"/>
      <c r="D184" s="14"/>
      <c r="E184" s="14"/>
      <c r="F184" s="22"/>
      <c r="G184" s="14"/>
      <c r="H184" s="14"/>
      <c r="I184" s="24"/>
      <c r="J184" s="24"/>
      <c r="K184" s="24"/>
      <c r="L184" s="14"/>
      <c r="M184" s="24"/>
      <c r="N184" s="14"/>
      <c r="O184" s="24"/>
      <c r="P184" s="14"/>
      <c r="Q184" s="14"/>
    </row>
    <row r="185" spans="1:17" ht="15" customHeight="1" x14ac:dyDescent="0.3">
      <c r="A185" s="14"/>
      <c r="B185" s="14"/>
      <c r="C185" s="14"/>
      <c r="D185" s="14"/>
      <c r="E185" s="14"/>
      <c r="F185" s="22"/>
      <c r="G185" s="23"/>
      <c r="H185" s="14"/>
      <c r="I185" s="24"/>
      <c r="J185" s="24"/>
      <c r="K185" s="24"/>
      <c r="L185" s="14"/>
      <c r="M185" s="14"/>
      <c r="N185" s="24"/>
      <c r="O185" s="14"/>
      <c r="P185" s="14"/>
      <c r="Q185" s="14"/>
    </row>
    <row r="186" spans="1:17" ht="15" customHeight="1" x14ac:dyDescent="0.3">
      <c r="A186" s="14"/>
      <c r="B186" s="14"/>
      <c r="C186" s="14"/>
      <c r="D186" s="14"/>
      <c r="E186" s="14"/>
      <c r="F186" s="22"/>
      <c r="G186" s="14"/>
      <c r="H186" s="14"/>
      <c r="I186" s="24"/>
      <c r="J186" s="24"/>
      <c r="K186" s="24"/>
      <c r="L186" s="14"/>
      <c r="M186" s="24"/>
      <c r="N186" s="14"/>
      <c r="O186" s="24"/>
      <c r="P186" s="14"/>
      <c r="Q186" s="14"/>
    </row>
    <row r="187" spans="1:17" ht="15" customHeight="1" x14ac:dyDescent="0.3">
      <c r="A187" s="14"/>
      <c r="B187" s="14"/>
      <c r="C187" s="14"/>
      <c r="D187" s="14"/>
      <c r="E187" s="14"/>
      <c r="F187" s="22"/>
      <c r="G187" s="23"/>
      <c r="H187" s="14"/>
      <c r="I187" s="24"/>
      <c r="J187" s="24"/>
      <c r="K187" s="24"/>
      <c r="L187" s="14"/>
      <c r="M187" s="14"/>
      <c r="N187" s="24"/>
      <c r="O187" s="14"/>
      <c r="P187" s="14"/>
      <c r="Q187" s="14"/>
    </row>
    <row r="188" spans="1:17" ht="15" customHeight="1" x14ac:dyDescent="0.3">
      <c r="A188" s="14"/>
      <c r="B188" s="14"/>
      <c r="C188" s="14"/>
      <c r="D188" s="14"/>
      <c r="E188" s="14"/>
      <c r="F188" s="22"/>
      <c r="G188" s="14"/>
      <c r="H188" s="14"/>
      <c r="I188" s="24"/>
      <c r="J188" s="24"/>
      <c r="K188" s="24"/>
      <c r="L188" s="14"/>
      <c r="M188" s="24"/>
      <c r="N188" s="14"/>
      <c r="O188" s="24"/>
      <c r="P188" s="14"/>
      <c r="Q188" s="14"/>
    </row>
    <row r="189" spans="1:17" ht="15" customHeight="1" x14ac:dyDescent="0.3">
      <c r="A189" s="14"/>
      <c r="B189" s="14"/>
      <c r="C189" s="14"/>
      <c r="D189" s="14"/>
      <c r="E189" s="14"/>
      <c r="F189" s="22"/>
      <c r="G189" s="23"/>
      <c r="H189" s="14"/>
      <c r="I189" s="24"/>
      <c r="J189" s="24"/>
      <c r="K189" s="24"/>
      <c r="L189" s="14"/>
      <c r="M189" s="14"/>
      <c r="N189" s="24"/>
      <c r="O189" s="14"/>
      <c r="P189" s="14"/>
      <c r="Q189" s="14"/>
    </row>
    <row r="190" spans="1:17" ht="15" customHeight="1" x14ac:dyDescent="0.3">
      <c r="A190" s="14"/>
      <c r="B190" s="14"/>
      <c r="C190" s="14"/>
      <c r="D190" s="14"/>
      <c r="E190" s="14"/>
      <c r="F190" s="22"/>
      <c r="G190" s="14"/>
      <c r="H190" s="14"/>
      <c r="I190" s="24"/>
      <c r="J190" s="24"/>
      <c r="K190" s="24"/>
      <c r="L190" s="14"/>
      <c r="M190" s="24"/>
      <c r="N190" s="14"/>
      <c r="O190" s="24"/>
      <c r="P190" s="14"/>
      <c r="Q190" s="14"/>
    </row>
    <row r="191" spans="1:17" ht="15" customHeight="1" x14ac:dyDescent="0.3">
      <c r="A191" s="14"/>
      <c r="B191" s="14"/>
      <c r="C191" s="14"/>
      <c r="D191" s="14"/>
      <c r="E191" s="14"/>
      <c r="F191" s="22"/>
      <c r="G191" s="23"/>
      <c r="H191" s="14"/>
      <c r="I191" s="24"/>
      <c r="J191" s="24"/>
      <c r="K191" s="24"/>
      <c r="L191" s="14"/>
      <c r="M191" s="14"/>
      <c r="N191" s="24"/>
      <c r="O191" s="14"/>
      <c r="P191" s="14"/>
      <c r="Q191" s="14"/>
    </row>
    <row r="192" spans="1:17" ht="15" customHeight="1" x14ac:dyDescent="0.3">
      <c r="A192" s="14"/>
      <c r="B192" s="14"/>
      <c r="C192" s="14"/>
      <c r="D192" s="14"/>
      <c r="E192" s="14"/>
      <c r="F192" s="22"/>
      <c r="G192" s="14"/>
      <c r="H192" s="14"/>
      <c r="I192" s="24"/>
      <c r="J192" s="24"/>
      <c r="K192" s="24"/>
      <c r="L192" s="14"/>
      <c r="M192" s="24"/>
      <c r="N192" s="14"/>
      <c r="O192" s="24"/>
      <c r="P192" s="14"/>
      <c r="Q192" s="14"/>
    </row>
    <row r="193" spans="1:17" ht="15" customHeight="1" x14ac:dyDescent="0.3">
      <c r="A193" s="14"/>
      <c r="B193" s="14"/>
      <c r="C193" s="14"/>
      <c r="D193" s="14"/>
      <c r="E193" s="14"/>
      <c r="F193" s="22"/>
      <c r="G193" s="23"/>
      <c r="H193" s="14"/>
      <c r="I193" s="24"/>
      <c r="J193" s="24"/>
      <c r="K193" s="24"/>
      <c r="L193" s="14"/>
      <c r="M193" s="14"/>
      <c r="N193" s="24"/>
      <c r="O193" s="14"/>
      <c r="P193" s="14"/>
      <c r="Q193" s="14"/>
    </row>
    <row r="194" spans="1:17" ht="15" customHeight="1" x14ac:dyDescent="0.3">
      <c r="A194" s="14"/>
      <c r="B194" s="14"/>
      <c r="C194" s="14"/>
      <c r="D194" s="14"/>
      <c r="E194" s="14"/>
      <c r="F194" s="22"/>
      <c r="G194" s="14"/>
      <c r="H194" s="14"/>
      <c r="I194" s="24"/>
      <c r="J194" s="24"/>
      <c r="K194" s="24"/>
      <c r="L194" s="14"/>
      <c r="M194" s="24"/>
      <c r="N194" s="14"/>
      <c r="O194" s="24"/>
      <c r="P194" s="14"/>
      <c r="Q194" s="14"/>
    </row>
    <row r="195" spans="1:17" ht="15" customHeight="1" x14ac:dyDescent="0.3">
      <c r="A195" s="14"/>
      <c r="B195" s="14"/>
      <c r="C195" s="14"/>
      <c r="D195" s="21"/>
      <c r="E195" s="21"/>
      <c r="F195" s="14"/>
      <c r="G195" s="14"/>
      <c r="H195" s="21"/>
      <c r="I195" s="25"/>
      <c r="J195" s="25"/>
      <c r="K195" s="25"/>
      <c r="L195" s="105"/>
      <c r="M195" s="14"/>
      <c r="N195" s="26"/>
      <c r="O195" s="14"/>
      <c r="P195" s="14"/>
      <c r="Q195" s="14"/>
    </row>
    <row r="196" spans="1:17" ht="15" customHeight="1" x14ac:dyDescent="0.3">
      <c r="A196" s="14"/>
      <c r="B196" s="14"/>
      <c r="C196" s="14"/>
      <c r="D196" s="14"/>
      <c r="E196" s="14"/>
      <c r="F196" s="14"/>
      <c r="G196" s="14"/>
      <c r="H196" s="14"/>
      <c r="I196" s="26"/>
      <c r="J196" s="26"/>
      <c r="K196" s="26"/>
      <c r="L196" s="14"/>
      <c r="M196" s="106"/>
      <c r="N196" s="26"/>
      <c r="O196" s="14"/>
      <c r="P196" s="14"/>
      <c r="Q196" s="14"/>
    </row>
    <row r="197" spans="1:17" ht="15" customHeight="1" x14ac:dyDescent="0.3">
      <c r="A197" s="14"/>
      <c r="B197" s="21"/>
      <c r="C197" s="14"/>
      <c r="D197" s="14"/>
      <c r="E197" s="21"/>
      <c r="F197" s="14"/>
      <c r="G197" s="14"/>
      <c r="H197" s="14"/>
      <c r="I197" s="14"/>
      <c r="J197" s="14"/>
      <c r="K197" s="14"/>
      <c r="L197" s="14"/>
      <c r="M197" s="14"/>
      <c r="N197" s="14"/>
      <c r="O197" s="14"/>
      <c r="P197" s="14"/>
      <c r="Q197" s="14"/>
    </row>
    <row r="198" spans="1:17" ht="15" customHeight="1" x14ac:dyDescent="0.3">
      <c r="A198" s="14"/>
      <c r="B198" s="14"/>
      <c r="C198" s="14"/>
      <c r="D198" s="14"/>
      <c r="E198" s="14"/>
      <c r="F198" s="14"/>
      <c r="G198" s="14"/>
      <c r="H198" s="14"/>
      <c r="I198" s="14"/>
      <c r="J198" s="14"/>
      <c r="K198" s="14"/>
      <c r="L198" s="14"/>
      <c r="M198" s="14"/>
      <c r="N198" s="14"/>
      <c r="O198" s="14"/>
      <c r="P198" s="14"/>
      <c r="Q198" s="14"/>
    </row>
    <row r="199" spans="1:17" ht="15" customHeight="1" x14ac:dyDescent="0.3">
      <c r="A199" s="14"/>
      <c r="B199" s="14"/>
      <c r="C199" s="14"/>
      <c r="D199" s="14"/>
      <c r="E199" s="14"/>
      <c r="F199" s="22"/>
      <c r="G199" s="23"/>
      <c r="H199" s="14"/>
      <c r="I199" s="24"/>
      <c r="J199" s="24"/>
      <c r="K199" s="24"/>
      <c r="L199" s="14"/>
      <c r="M199" s="14"/>
      <c r="N199" s="24"/>
      <c r="O199" s="14"/>
      <c r="P199" s="14"/>
      <c r="Q199" s="14"/>
    </row>
    <row r="200" spans="1:17" ht="15" customHeight="1" x14ac:dyDescent="0.3">
      <c r="A200" s="14"/>
      <c r="B200" s="14"/>
      <c r="C200" s="14"/>
      <c r="D200" s="14"/>
      <c r="E200" s="14"/>
      <c r="F200" s="22"/>
      <c r="G200" s="14"/>
      <c r="H200" s="14"/>
      <c r="I200" s="24"/>
      <c r="J200" s="24"/>
      <c r="K200" s="24"/>
      <c r="L200" s="14"/>
      <c r="M200" s="24"/>
      <c r="N200" s="14"/>
      <c r="O200" s="24"/>
      <c r="P200" s="14"/>
      <c r="Q200" s="14"/>
    </row>
    <row r="201" spans="1:17" ht="15" customHeight="1" x14ac:dyDescent="0.3">
      <c r="A201" s="14"/>
      <c r="B201" s="14"/>
      <c r="C201" s="14"/>
      <c r="D201" s="14"/>
      <c r="E201" s="14"/>
      <c r="F201" s="22"/>
      <c r="G201" s="23"/>
      <c r="H201" s="14"/>
      <c r="I201" s="24"/>
      <c r="J201" s="24"/>
      <c r="K201" s="24"/>
      <c r="L201" s="14"/>
      <c r="M201" s="14"/>
      <c r="N201" s="24"/>
      <c r="O201" s="14"/>
      <c r="P201" s="14"/>
      <c r="Q201" s="14"/>
    </row>
    <row r="202" spans="1:17" ht="15" customHeight="1" x14ac:dyDescent="0.3">
      <c r="A202" s="14"/>
      <c r="B202" s="14"/>
      <c r="C202" s="14"/>
      <c r="D202" s="14"/>
      <c r="E202" s="14"/>
      <c r="F202" s="22"/>
      <c r="G202" s="14"/>
      <c r="H202" s="14"/>
      <c r="I202" s="24"/>
      <c r="J202" s="24"/>
      <c r="K202" s="24"/>
      <c r="L202" s="14"/>
      <c r="M202" s="24"/>
      <c r="N202" s="14"/>
      <c r="O202" s="24"/>
      <c r="P202" s="14"/>
      <c r="Q202" s="14"/>
    </row>
    <row r="203" spans="1:17" ht="15" customHeight="1" x14ac:dyDescent="0.3">
      <c r="A203" s="14"/>
      <c r="B203" s="14"/>
      <c r="C203" s="14"/>
      <c r="D203" s="14"/>
      <c r="E203" s="14"/>
      <c r="F203" s="22"/>
      <c r="G203" s="23"/>
      <c r="H203" s="14"/>
      <c r="I203" s="24"/>
      <c r="J203" s="24"/>
      <c r="K203" s="24"/>
      <c r="L203" s="14"/>
      <c r="M203" s="14"/>
      <c r="N203" s="24"/>
      <c r="O203" s="14"/>
      <c r="P203" s="14"/>
      <c r="Q203" s="14"/>
    </row>
    <row r="204" spans="1:17" ht="15" customHeight="1" x14ac:dyDescent="0.3">
      <c r="A204" s="14"/>
      <c r="B204" s="14"/>
      <c r="C204" s="14"/>
      <c r="D204" s="14"/>
      <c r="E204" s="14"/>
      <c r="F204" s="22"/>
      <c r="G204" s="14"/>
      <c r="H204" s="14"/>
      <c r="I204" s="24"/>
      <c r="J204" s="24"/>
      <c r="K204" s="24"/>
      <c r="L204" s="14"/>
      <c r="M204" s="24"/>
      <c r="N204" s="14"/>
      <c r="O204" s="24"/>
      <c r="P204" s="14"/>
      <c r="Q204" s="14"/>
    </row>
    <row r="205" spans="1:17" ht="15" customHeight="1" x14ac:dyDescent="0.3">
      <c r="A205" s="14"/>
      <c r="B205" s="14"/>
      <c r="C205" s="14"/>
      <c r="D205" s="14"/>
      <c r="E205" s="14"/>
      <c r="F205" s="22"/>
      <c r="G205" s="23"/>
      <c r="H205" s="14"/>
      <c r="I205" s="24"/>
      <c r="J205" s="24"/>
      <c r="K205" s="24"/>
      <c r="L205" s="14"/>
      <c r="M205" s="14"/>
      <c r="N205" s="24"/>
      <c r="O205" s="14"/>
      <c r="P205" s="14"/>
      <c r="Q205" s="14"/>
    </row>
    <row r="206" spans="1:17" ht="15" customHeight="1" x14ac:dyDescent="0.3">
      <c r="A206" s="14"/>
      <c r="B206" s="14"/>
      <c r="C206" s="14"/>
      <c r="D206" s="14"/>
      <c r="E206" s="14"/>
      <c r="F206" s="22"/>
      <c r="G206" s="14"/>
      <c r="H206" s="14"/>
      <c r="I206" s="24"/>
      <c r="J206" s="24"/>
      <c r="K206" s="24"/>
      <c r="L206" s="14"/>
      <c r="M206" s="24"/>
      <c r="N206" s="14"/>
      <c r="O206" s="24"/>
      <c r="P206" s="14"/>
      <c r="Q206" s="14"/>
    </row>
    <row r="207" spans="1:17" ht="15" customHeight="1" x14ac:dyDescent="0.3">
      <c r="A207" s="14"/>
      <c r="B207" s="14"/>
      <c r="C207" s="14"/>
      <c r="D207" s="14"/>
      <c r="E207" s="14"/>
      <c r="F207" s="22"/>
      <c r="G207" s="23"/>
      <c r="H207" s="14"/>
      <c r="I207" s="24"/>
      <c r="J207" s="24"/>
      <c r="K207" s="24"/>
      <c r="L207" s="14"/>
      <c r="M207" s="14"/>
      <c r="N207" s="24"/>
      <c r="O207" s="14"/>
      <c r="P207" s="14"/>
      <c r="Q207" s="14"/>
    </row>
    <row r="208" spans="1:17" ht="15" customHeight="1" x14ac:dyDescent="0.3">
      <c r="A208" s="14"/>
      <c r="B208" s="14"/>
      <c r="C208" s="14"/>
      <c r="D208" s="14"/>
      <c r="E208" s="14"/>
      <c r="F208" s="22"/>
      <c r="G208" s="14"/>
      <c r="H208" s="14"/>
      <c r="I208" s="24"/>
      <c r="J208" s="24"/>
      <c r="K208" s="24"/>
      <c r="L208" s="14"/>
      <c r="M208" s="24"/>
      <c r="N208" s="14"/>
      <c r="O208" s="24"/>
      <c r="P208" s="14"/>
      <c r="Q208" s="14"/>
    </row>
    <row r="209" spans="1:17" ht="15" customHeight="1" x14ac:dyDescent="0.3">
      <c r="A209" s="14"/>
      <c r="B209" s="14"/>
      <c r="C209" s="14"/>
      <c r="D209" s="14"/>
      <c r="E209" s="14"/>
      <c r="F209" s="22"/>
      <c r="G209" s="23"/>
      <c r="H209" s="14"/>
      <c r="I209" s="24"/>
      <c r="J209" s="24"/>
      <c r="K209" s="24"/>
      <c r="L209" s="14"/>
      <c r="M209" s="14"/>
      <c r="N209" s="24"/>
      <c r="O209" s="14"/>
      <c r="P209" s="14"/>
      <c r="Q209" s="14"/>
    </row>
    <row r="210" spans="1:17" ht="15" customHeight="1" x14ac:dyDescent="0.3">
      <c r="A210" s="14"/>
      <c r="B210" s="14"/>
      <c r="C210" s="14"/>
      <c r="D210" s="14"/>
      <c r="E210" s="14"/>
      <c r="F210" s="22"/>
      <c r="G210" s="14"/>
      <c r="H210" s="14"/>
      <c r="I210" s="24"/>
      <c r="J210" s="24"/>
      <c r="K210" s="24"/>
      <c r="L210" s="14"/>
      <c r="M210" s="24"/>
      <c r="N210" s="14"/>
      <c r="O210" s="24"/>
      <c r="P210" s="14"/>
      <c r="Q210" s="14"/>
    </row>
    <row r="211" spans="1:17" ht="15" customHeight="1" x14ac:dyDescent="0.3">
      <c r="A211" s="14"/>
      <c r="B211" s="14"/>
      <c r="C211" s="14"/>
      <c r="D211" s="14"/>
      <c r="E211" s="14"/>
      <c r="F211" s="22"/>
      <c r="G211" s="23"/>
      <c r="H211" s="14"/>
      <c r="I211" s="24"/>
      <c r="J211" s="24"/>
      <c r="K211" s="24"/>
      <c r="L211" s="14"/>
      <c r="M211" s="14"/>
      <c r="N211" s="24"/>
      <c r="O211" s="14"/>
      <c r="P211" s="14"/>
      <c r="Q211" s="14"/>
    </row>
    <row r="212" spans="1:17" ht="15" customHeight="1" x14ac:dyDescent="0.3">
      <c r="A212" s="14"/>
      <c r="B212" s="14"/>
      <c r="C212" s="14"/>
      <c r="D212" s="14"/>
      <c r="E212" s="14"/>
      <c r="F212" s="22"/>
      <c r="G212" s="14"/>
      <c r="H212" s="14"/>
      <c r="I212" s="24"/>
      <c r="J212" s="24"/>
      <c r="K212" s="24"/>
      <c r="L212" s="14"/>
      <c r="M212" s="24"/>
      <c r="N212" s="14"/>
      <c r="O212" s="24"/>
      <c r="P212" s="14"/>
      <c r="Q212" s="14"/>
    </row>
    <row r="213" spans="1:17" ht="15" customHeight="1" x14ac:dyDescent="0.3">
      <c r="A213" s="14"/>
      <c r="B213" s="14"/>
      <c r="C213" s="14"/>
      <c r="D213" s="14"/>
      <c r="E213" s="14"/>
      <c r="F213" s="22"/>
      <c r="G213" s="23"/>
      <c r="H213" s="14"/>
      <c r="I213" s="24"/>
      <c r="J213" s="24"/>
      <c r="K213" s="24"/>
      <c r="L213" s="14"/>
      <c r="M213" s="14"/>
      <c r="N213" s="24"/>
      <c r="O213" s="14"/>
      <c r="P213" s="14"/>
      <c r="Q213" s="14"/>
    </row>
    <row r="214" spans="1:17" ht="15" customHeight="1" x14ac:dyDescent="0.3">
      <c r="A214" s="14"/>
      <c r="B214" s="14"/>
      <c r="C214" s="14"/>
      <c r="D214" s="14"/>
      <c r="E214" s="14"/>
      <c r="F214" s="22"/>
      <c r="G214" s="14"/>
      <c r="H214" s="14"/>
      <c r="I214" s="24"/>
      <c r="J214" s="24"/>
      <c r="K214" s="24"/>
      <c r="L214" s="14"/>
      <c r="M214" s="24"/>
      <c r="N214" s="14"/>
      <c r="O214" s="24"/>
      <c r="P214" s="14"/>
      <c r="Q214" s="14"/>
    </row>
    <row r="215" spans="1:17" ht="15" customHeight="1" x14ac:dyDescent="0.3">
      <c r="A215" s="14"/>
      <c r="B215" s="14"/>
      <c r="C215" s="14"/>
      <c r="D215" s="14"/>
      <c r="E215" s="14"/>
      <c r="F215" s="22"/>
      <c r="G215" s="23"/>
      <c r="H215" s="14"/>
      <c r="I215" s="24"/>
      <c r="J215" s="24"/>
      <c r="K215" s="24"/>
      <c r="L215" s="14"/>
      <c r="M215" s="14"/>
      <c r="N215" s="24"/>
      <c r="O215" s="14"/>
      <c r="P215" s="14"/>
      <c r="Q215" s="14"/>
    </row>
    <row r="216" spans="1:17" ht="15" customHeight="1" x14ac:dyDescent="0.3">
      <c r="A216" s="14"/>
      <c r="B216" s="14"/>
      <c r="C216" s="14"/>
      <c r="D216" s="14"/>
      <c r="E216" s="14"/>
      <c r="F216" s="22"/>
      <c r="G216" s="14"/>
      <c r="H216" s="14"/>
      <c r="I216" s="24"/>
      <c r="J216" s="24"/>
      <c r="K216" s="24"/>
      <c r="L216" s="14"/>
      <c r="M216" s="24"/>
      <c r="N216" s="14"/>
      <c r="O216" s="24"/>
      <c r="P216" s="14"/>
      <c r="Q216" s="14"/>
    </row>
    <row r="217" spans="1:17" ht="15" customHeight="1" x14ac:dyDescent="0.3">
      <c r="A217" s="14"/>
      <c r="B217" s="14"/>
      <c r="C217" s="14"/>
      <c r="D217" s="14"/>
      <c r="E217" s="14"/>
      <c r="F217" s="22"/>
      <c r="G217" s="23"/>
      <c r="H217" s="14"/>
      <c r="I217" s="24"/>
      <c r="J217" s="24"/>
      <c r="K217" s="24"/>
      <c r="L217" s="14"/>
      <c r="M217" s="14"/>
      <c r="N217" s="24"/>
      <c r="O217" s="14"/>
      <c r="P217" s="14"/>
      <c r="Q217" s="14"/>
    </row>
    <row r="218" spans="1:17" ht="15" customHeight="1" x14ac:dyDescent="0.3">
      <c r="A218" s="14"/>
      <c r="B218" s="14"/>
      <c r="C218" s="14"/>
      <c r="D218" s="14"/>
      <c r="E218" s="14"/>
      <c r="F218" s="22"/>
      <c r="G218" s="14"/>
      <c r="H218" s="14"/>
      <c r="I218" s="24"/>
      <c r="J218" s="24"/>
      <c r="K218" s="24"/>
      <c r="L218" s="14"/>
      <c r="M218" s="24"/>
      <c r="N218" s="14"/>
      <c r="O218" s="24"/>
      <c r="P218" s="14"/>
      <c r="Q218" s="14"/>
    </row>
    <row r="219" spans="1:17" ht="15" customHeight="1" x14ac:dyDescent="0.3">
      <c r="A219" s="14"/>
      <c r="B219" s="14"/>
      <c r="C219" s="14"/>
      <c r="D219" s="14"/>
      <c r="E219" s="14"/>
      <c r="F219" s="22"/>
      <c r="G219" s="23"/>
      <c r="H219" s="14"/>
      <c r="I219" s="24"/>
      <c r="J219" s="24"/>
      <c r="K219" s="24"/>
      <c r="L219" s="14"/>
      <c r="M219" s="14"/>
      <c r="N219" s="24"/>
      <c r="O219" s="14"/>
      <c r="P219" s="14"/>
      <c r="Q219" s="14"/>
    </row>
    <row r="220" spans="1:17" ht="15" customHeight="1" x14ac:dyDescent="0.3">
      <c r="A220" s="14"/>
      <c r="B220" s="14"/>
      <c r="C220" s="14"/>
      <c r="D220" s="14"/>
      <c r="E220" s="14"/>
      <c r="F220" s="22"/>
      <c r="G220" s="14"/>
      <c r="H220" s="14"/>
      <c r="I220" s="24"/>
      <c r="J220" s="24"/>
      <c r="K220" s="24"/>
      <c r="L220" s="14"/>
      <c r="M220" s="24"/>
      <c r="N220" s="14"/>
      <c r="O220" s="24"/>
      <c r="P220" s="14"/>
      <c r="Q220" s="14"/>
    </row>
    <row r="221" spans="1:17" ht="15" customHeight="1" x14ac:dyDescent="0.3">
      <c r="A221" s="14"/>
      <c r="B221" s="14"/>
      <c r="C221" s="14"/>
      <c r="D221" s="14"/>
      <c r="E221" s="14"/>
      <c r="F221" s="22"/>
      <c r="G221" s="23"/>
      <c r="H221" s="14"/>
      <c r="I221" s="24"/>
      <c r="J221" s="24"/>
      <c r="K221" s="24"/>
      <c r="L221" s="14"/>
      <c r="M221" s="14"/>
      <c r="N221" s="24"/>
      <c r="O221" s="14"/>
      <c r="P221" s="14"/>
      <c r="Q221" s="14"/>
    </row>
    <row r="222" spans="1:17" ht="15" customHeight="1" x14ac:dyDescent="0.3">
      <c r="A222" s="14"/>
      <c r="B222" s="14"/>
      <c r="C222" s="14"/>
      <c r="D222" s="14"/>
      <c r="E222" s="14"/>
      <c r="F222" s="22"/>
      <c r="G222" s="14"/>
      <c r="H222" s="14"/>
      <c r="I222" s="24"/>
      <c r="J222" s="24"/>
      <c r="K222" s="24"/>
      <c r="L222" s="14"/>
      <c r="M222" s="24"/>
      <c r="N222" s="14"/>
      <c r="O222" s="24"/>
      <c r="P222" s="14"/>
      <c r="Q222" s="14"/>
    </row>
    <row r="223" spans="1:17" ht="15" customHeight="1" x14ac:dyDescent="0.3">
      <c r="A223" s="14"/>
      <c r="B223" s="14"/>
      <c r="C223" s="14"/>
      <c r="D223" s="14"/>
      <c r="E223" s="14"/>
      <c r="F223" s="22"/>
      <c r="G223" s="23"/>
      <c r="H223" s="14"/>
      <c r="I223" s="24"/>
      <c r="J223" s="24"/>
      <c r="K223" s="24"/>
      <c r="L223" s="14"/>
      <c r="M223" s="14"/>
      <c r="N223" s="24"/>
      <c r="O223" s="14"/>
      <c r="P223" s="14"/>
      <c r="Q223" s="14"/>
    </row>
    <row r="224" spans="1:17" ht="15" customHeight="1" x14ac:dyDescent="0.3">
      <c r="A224" s="14"/>
      <c r="B224" s="14"/>
      <c r="C224" s="14"/>
      <c r="D224" s="14"/>
      <c r="E224" s="14"/>
      <c r="F224" s="22"/>
      <c r="G224" s="14"/>
      <c r="H224" s="14"/>
      <c r="I224" s="24"/>
      <c r="J224" s="24"/>
      <c r="K224" s="24"/>
      <c r="L224" s="14"/>
      <c r="M224" s="24"/>
      <c r="N224" s="14"/>
      <c r="O224" s="24"/>
      <c r="P224" s="14"/>
      <c r="Q224" s="14"/>
    </row>
    <row r="225" spans="1:17" ht="15" customHeight="1" x14ac:dyDescent="0.3">
      <c r="A225" s="14"/>
      <c r="B225" s="14"/>
      <c r="C225" s="14"/>
      <c r="D225" s="14"/>
      <c r="E225" s="14"/>
      <c r="F225" s="22"/>
      <c r="G225" s="23"/>
      <c r="H225" s="14"/>
      <c r="I225" s="24"/>
      <c r="J225" s="24"/>
      <c r="K225" s="24"/>
      <c r="L225" s="14"/>
      <c r="M225" s="14"/>
      <c r="N225" s="24"/>
      <c r="O225" s="14"/>
      <c r="P225" s="14"/>
      <c r="Q225" s="14"/>
    </row>
    <row r="226" spans="1:17" ht="15" customHeight="1" x14ac:dyDescent="0.3">
      <c r="A226" s="14"/>
      <c r="B226" s="14"/>
      <c r="C226" s="14"/>
      <c r="D226" s="14"/>
      <c r="E226" s="14"/>
      <c r="F226" s="22"/>
      <c r="G226" s="14"/>
      <c r="H226" s="14"/>
      <c r="I226" s="24"/>
      <c r="J226" s="24"/>
      <c r="K226" s="24"/>
      <c r="L226" s="14"/>
      <c r="M226" s="24"/>
      <c r="N226" s="14"/>
      <c r="O226" s="24"/>
      <c r="P226" s="14"/>
      <c r="Q226" s="14"/>
    </row>
    <row r="227" spans="1:17" ht="15" customHeight="1" x14ac:dyDescent="0.3">
      <c r="A227" s="14"/>
      <c r="B227" s="14"/>
      <c r="C227" s="14"/>
      <c r="D227" s="14"/>
      <c r="E227" s="14"/>
      <c r="F227" s="22"/>
      <c r="G227" s="23"/>
      <c r="H227" s="14"/>
      <c r="I227" s="24"/>
      <c r="J227" s="24"/>
      <c r="K227" s="24"/>
      <c r="L227" s="14"/>
      <c r="M227" s="14"/>
      <c r="N227" s="24"/>
      <c r="O227" s="14"/>
      <c r="P227" s="14"/>
      <c r="Q227" s="14"/>
    </row>
    <row r="228" spans="1:17" ht="15" customHeight="1" x14ac:dyDescent="0.3">
      <c r="A228" s="14"/>
      <c r="B228" s="14"/>
      <c r="C228" s="14"/>
      <c r="D228" s="14"/>
      <c r="E228" s="14"/>
      <c r="F228" s="22"/>
      <c r="G228" s="14"/>
      <c r="H228" s="14"/>
      <c r="I228" s="24"/>
      <c r="J228" s="24"/>
      <c r="K228" s="24"/>
      <c r="L228" s="14"/>
      <c r="M228" s="24"/>
      <c r="N228" s="14"/>
      <c r="O228" s="24"/>
      <c r="P228" s="14"/>
      <c r="Q228" s="14"/>
    </row>
    <row r="229" spans="1:17" ht="15" customHeight="1" x14ac:dyDescent="0.3">
      <c r="A229" s="14"/>
      <c r="B229" s="14"/>
      <c r="C229" s="14"/>
      <c r="D229" s="14"/>
      <c r="E229" s="14"/>
      <c r="F229" s="22"/>
      <c r="G229" s="23"/>
      <c r="H229" s="14"/>
      <c r="I229" s="24"/>
      <c r="J229" s="24"/>
      <c r="K229" s="24"/>
      <c r="L229" s="14"/>
      <c r="M229" s="14"/>
      <c r="N229" s="24"/>
      <c r="O229" s="14"/>
      <c r="P229" s="14"/>
      <c r="Q229" s="14"/>
    </row>
    <row r="230" spans="1:17" ht="15" customHeight="1" x14ac:dyDescent="0.3">
      <c r="A230" s="14"/>
      <c r="B230" s="14"/>
      <c r="C230" s="14"/>
      <c r="D230" s="14"/>
      <c r="E230" s="14"/>
      <c r="F230" s="22"/>
      <c r="G230" s="14"/>
      <c r="H230" s="14"/>
      <c r="I230" s="24"/>
      <c r="J230" s="24"/>
      <c r="K230" s="24"/>
      <c r="L230" s="14"/>
      <c r="M230" s="24"/>
      <c r="N230" s="14"/>
      <c r="O230" s="24"/>
      <c r="P230" s="14"/>
      <c r="Q230" s="14"/>
    </row>
    <row r="231" spans="1:17" ht="15" customHeight="1" x14ac:dyDescent="0.3">
      <c r="A231" s="14"/>
      <c r="B231" s="14"/>
      <c r="C231" s="14"/>
      <c r="D231" s="14"/>
      <c r="E231" s="14"/>
      <c r="F231" s="22"/>
      <c r="G231" s="23"/>
      <c r="H231" s="14"/>
      <c r="I231" s="24"/>
      <c r="J231" s="24"/>
      <c r="K231" s="24"/>
      <c r="L231" s="14"/>
      <c r="M231" s="14"/>
      <c r="N231" s="24"/>
      <c r="O231" s="14"/>
      <c r="P231" s="14"/>
      <c r="Q231" s="14"/>
    </row>
    <row r="232" spans="1:17" ht="15" customHeight="1" x14ac:dyDescent="0.3">
      <c r="A232" s="14"/>
      <c r="B232" s="14"/>
      <c r="C232" s="14"/>
      <c r="D232" s="14"/>
      <c r="E232" s="14"/>
      <c r="F232" s="22"/>
      <c r="G232" s="14"/>
      <c r="H232" s="14"/>
      <c r="I232" s="24"/>
      <c r="J232" s="24"/>
      <c r="K232" s="24"/>
      <c r="L232" s="14"/>
      <c r="M232" s="24"/>
      <c r="N232" s="14"/>
      <c r="O232" s="24"/>
      <c r="P232" s="14"/>
      <c r="Q232" s="14"/>
    </row>
    <row r="233" spans="1:17" ht="15" customHeight="1" x14ac:dyDescent="0.3">
      <c r="A233" s="14"/>
      <c r="B233" s="14"/>
      <c r="C233" s="14"/>
      <c r="D233" s="14"/>
      <c r="E233" s="14"/>
      <c r="F233" s="22"/>
      <c r="G233" s="23"/>
      <c r="H233" s="14"/>
      <c r="I233" s="24"/>
      <c r="J233" s="24"/>
      <c r="K233" s="24"/>
      <c r="L233" s="14"/>
      <c r="M233" s="14"/>
      <c r="N233" s="24"/>
      <c r="O233" s="14"/>
      <c r="P233" s="14"/>
      <c r="Q233" s="14"/>
    </row>
    <row r="234" spans="1:17" ht="15" customHeight="1" x14ac:dyDescent="0.3">
      <c r="A234" s="14"/>
      <c r="B234" s="14"/>
      <c r="C234" s="14"/>
      <c r="D234" s="14"/>
      <c r="E234" s="14"/>
      <c r="F234" s="22"/>
      <c r="G234" s="14"/>
      <c r="H234" s="14"/>
      <c r="I234" s="24"/>
      <c r="J234" s="24"/>
      <c r="K234" s="24"/>
      <c r="L234" s="14"/>
      <c r="M234" s="24"/>
      <c r="N234" s="14"/>
      <c r="O234" s="24"/>
      <c r="P234" s="14"/>
      <c r="Q234" s="14"/>
    </row>
    <row r="235" spans="1:17" ht="15" customHeight="1" x14ac:dyDescent="0.3">
      <c r="A235" s="14"/>
      <c r="B235" s="14"/>
      <c r="C235" s="14"/>
      <c r="D235" s="14"/>
      <c r="E235" s="14"/>
      <c r="F235" s="22"/>
      <c r="G235" s="23"/>
      <c r="H235" s="14"/>
      <c r="I235" s="24"/>
      <c r="J235" s="24"/>
      <c r="K235" s="24"/>
      <c r="L235" s="14"/>
      <c r="M235" s="14"/>
      <c r="N235" s="24"/>
      <c r="O235" s="14"/>
      <c r="P235" s="14"/>
      <c r="Q235" s="14"/>
    </row>
    <row r="236" spans="1:17" ht="15" customHeight="1" x14ac:dyDescent="0.3">
      <c r="A236" s="14"/>
      <c r="B236" s="14"/>
      <c r="C236" s="14"/>
      <c r="D236" s="14"/>
      <c r="E236" s="14"/>
      <c r="F236" s="22"/>
      <c r="G236" s="14"/>
      <c r="H236" s="14"/>
      <c r="I236" s="24"/>
      <c r="J236" s="24"/>
      <c r="K236" s="24"/>
      <c r="L236" s="14"/>
      <c r="M236" s="24"/>
      <c r="N236" s="14"/>
      <c r="O236" s="24"/>
      <c r="P236" s="14"/>
      <c r="Q236" s="14"/>
    </row>
    <row r="237" spans="1:17" ht="15" customHeight="1" x14ac:dyDescent="0.3">
      <c r="A237" s="14"/>
      <c r="B237" s="14"/>
      <c r="C237" s="14"/>
      <c r="D237" s="14"/>
      <c r="E237" s="14"/>
      <c r="F237" s="22"/>
      <c r="G237" s="23"/>
      <c r="H237" s="14"/>
      <c r="I237" s="24"/>
      <c r="J237" s="24"/>
      <c r="K237" s="24"/>
      <c r="L237" s="14"/>
      <c r="M237" s="14"/>
      <c r="N237" s="24"/>
      <c r="O237" s="14"/>
      <c r="P237" s="14"/>
      <c r="Q237" s="14"/>
    </row>
    <row r="238" spans="1:17" ht="15" customHeight="1" x14ac:dyDescent="0.3">
      <c r="A238" s="14"/>
      <c r="B238" s="14"/>
      <c r="C238" s="14"/>
      <c r="D238" s="14"/>
      <c r="E238" s="14"/>
      <c r="F238" s="22"/>
      <c r="G238" s="14"/>
      <c r="H238" s="14"/>
      <c r="I238" s="24"/>
      <c r="J238" s="24"/>
      <c r="K238" s="24"/>
      <c r="L238" s="14"/>
      <c r="M238" s="24"/>
      <c r="N238" s="14"/>
      <c r="O238" s="24"/>
      <c r="P238" s="14"/>
      <c r="Q238" s="14"/>
    </row>
    <row r="239" spans="1:17" ht="15" customHeight="1" x14ac:dyDescent="0.3">
      <c r="A239" s="14"/>
      <c r="B239" s="14"/>
      <c r="C239" s="14"/>
      <c r="D239" s="14"/>
      <c r="E239" s="14"/>
      <c r="F239" s="22"/>
      <c r="G239" s="23"/>
      <c r="H239" s="14"/>
      <c r="I239" s="24"/>
      <c r="J239" s="24"/>
      <c r="K239" s="24"/>
      <c r="L239" s="14"/>
      <c r="M239" s="14"/>
      <c r="N239" s="24"/>
      <c r="O239" s="14"/>
      <c r="P239" s="14"/>
      <c r="Q239" s="14"/>
    </row>
    <row r="240" spans="1:17" ht="15" customHeight="1" x14ac:dyDescent="0.3">
      <c r="A240" s="14"/>
      <c r="B240" s="14"/>
      <c r="C240" s="14"/>
      <c r="D240" s="14"/>
      <c r="E240" s="14"/>
      <c r="F240" s="22"/>
      <c r="G240" s="14"/>
      <c r="H240" s="14"/>
      <c r="I240" s="24"/>
      <c r="J240" s="24"/>
      <c r="K240" s="24"/>
      <c r="L240" s="14"/>
      <c r="M240" s="24"/>
      <c r="N240" s="14"/>
      <c r="O240" s="24"/>
      <c r="P240" s="14"/>
      <c r="Q240" s="14"/>
    </row>
    <row r="241" spans="1:17" ht="15" customHeight="1" x14ac:dyDescent="0.3">
      <c r="A241" s="14"/>
      <c r="B241" s="14"/>
      <c r="C241" s="14"/>
      <c r="D241" s="14"/>
      <c r="E241" s="14"/>
      <c r="F241" s="22"/>
      <c r="G241" s="23"/>
      <c r="H241" s="14"/>
      <c r="I241" s="24"/>
      <c r="J241" s="24"/>
      <c r="K241" s="24"/>
      <c r="L241" s="14"/>
      <c r="M241" s="14"/>
      <c r="N241" s="24"/>
      <c r="O241" s="14"/>
      <c r="P241" s="14"/>
      <c r="Q241" s="14"/>
    </row>
    <row r="242" spans="1:17" ht="15" customHeight="1" x14ac:dyDescent="0.3">
      <c r="A242" s="14"/>
      <c r="B242" s="14"/>
      <c r="C242" s="14"/>
      <c r="D242" s="14"/>
      <c r="E242" s="14"/>
      <c r="F242" s="22"/>
      <c r="G242" s="14"/>
      <c r="H242" s="14"/>
      <c r="I242" s="24"/>
      <c r="J242" s="24"/>
      <c r="K242" s="24"/>
      <c r="L242" s="14"/>
      <c r="M242" s="24"/>
      <c r="N242" s="14"/>
      <c r="O242" s="24"/>
      <c r="P242" s="14"/>
      <c r="Q242" s="14"/>
    </row>
    <row r="243" spans="1:17" ht="15" customHeight="1" x14ac:dyDescent="0.3">
      <c r="A243" s="14"/>
      <c r="B243" s="14"/>
      <c r="C243" s="14"/>
      <c r="D243" s="14"/>
      <c r="E243" s="14"/>
      <c r="F243" s="22"/>
      <c r="G243" s="23"/>
      <c r="H243" s="14"/>
      <c r="I243" s="24"/>
      <c r="J243" s="24"/>
      <c r="K243" s="24"/>
      <c r="L243" s="14"/>
      <c r="M243" s="14"/>
      <c r="N243" s="24"/>
      <c r="O243" s="14"/>
      <c r="P243" s="14"/>
      <c r="Q243" s="14"/>
    </row>
    <row r="244" spans="1:17" ht="15" customHeight="1" x14ac:dyDescent="0.3">
      <c r="A244" s="14"/>
      <c r="B244" s="14"/>
      <c r="C244" s="14"/>
      <c r="D244" s="14"/>
      <c r="E244" s="14"/>
      <c r="F244" s="22"/>
      <c r="G244" s="14"/>
      <c r="H244" s="14"/>
      <c r="I244" s="24"/>
      <c r="J244" s="24"/>
      <c r="K244" s="24"/>
      <c r="L244" s="14"/>
      <c r="M244" s="24"/>
      <c r="N244" s="14"/>
      <c r="O244" s="24"/>
      <c r="P244" s="14"/>
      <c r="Q244" s="14"/>
    </row>
    <row r="245" spans="1:17" ht="15" customHeight="1" x14ac:dyDescent="0.3">
      <c r="A245" s="14"/>
      <c r="B245" s="14"/>
      <c r="C245" s="14"/>
      <c r="D245" s="14"/>
      <c r="E245" s="14"/>
      <c r="F245" s="22"/>
      <c r="G245" s="23"/>
      <c r="H245" s="14"/>
      <c r="I245" s="24"/>
      <c r="J245" s="24"/>
      <c r="K245" s="24"/>
      <c r="L245" s="14"/>
      <c r="M245" s="14"/>
      <c r="N245" s="24"/>
      <c r="O245" s="14"/>
      <c r="P245" s="14"/>
      <c r="Q245" s="14"/>
    </row>
    <row r="246" spans="1:17" ht="15" customHeight="1" x14ac:dyDescent="0.3">
      <c r="A246" s="14"/>
      <c r="B246" s="14"/>
      <c r="C246" s="14"/>
      <c r="D246" s="14"/>
      <c r="E246" s="14"/>
      <c r="F246" s="22"/>
      <c r="G246" s="14"/>
      <c r="H246" s="14"/>
      <c r="I246" s="24"/>
      <c r="J246" s="24"/>
      <c r="K246" s="24"/>
      <c r="L246" s="14"/>
      <c r="M246" s="24"/>
      <c r="N246" s="14"/>
      <c r="O246" s="24"/>
      <c r="P246" s="14"/>
      <c r="Q246" s="14"/>
    </row>
    <row r="247" spans="1:17" ht="15" customHeight="1" x14ac:dyDescent="0.3">
      <c r="A247" s="14"/>
      <c r="B247" s="14"/>
      <c r="C247" s="14"/>
      <c r="D247" s="14"/>
      <c r="E247" s="14"/>
      <c r="F247" s="22"/>
      <c r="G247" s="23"/>
      <c r="H247" s="14"/>
      <c r="I247" s="24"/>
      <c r="J247" s="24"/>
      <c r="K247" s="24"/>
      <c r="L247" s="14"/>
      <c r="M247" s="14"/>
      <c r="N247" s="24"/>
      <c r="O247" s="14"/>
      <c r="P247" s="14"/>
      <c r="Q247" s="14"/>
    </row>
    <row r="248" spans="1:17" ht="15" customHeight="1" x14ac:dyDescent="0.3">
      <c r="A248" s="14"/>
      <c r="B248" s="14"/>
      <c r="C248" s="14"/>
      <c r="D248" s="14"/>
      <c r="E248" s="14"/>
      <c r="F248" s="22"/>
      <c r="G248" s="14"/>
      <c r="H248" s="14"/>
      <c r="I248" s="24"/>
      <c r="J248" s="24"/>
      <c r="K248" s="24"/>
      <c r="L248" s="14"/>
      <c r="M248" s="24"/>
      <c r="N248" s="14"/>
      <c r="O248" s="24"/>
      <c r="P248" s="14"/>
      <c r="Q248" s="14"/>
    </row>
    <row r="249" spans="1:17" ht="15" customHeight="1" x14ac:dyDescent="0.3">
      <c r="A249" s="14"/>
      <c r="B249" s="14"/>
      <c r="C249" s="14"/>
      <c r="D249" s="14"/>
      <c r="E249" s="14"/>
      <c r="F249" s="22"/>
      <c r="G249" s="23"/>
      <c r="H249" s="14"/>
      <c r="I249" s="24"/>
      <c r="J249" s="24"/>
      <c r="K249" s="24"/>
      <c r="L249" s="14"/>
      <c r="M249" s="14"/>
      <c r="N249" s="24"/>
      <c r="O249" s="14"/>
      <c r="P249" s="14"/>
      <c r="Q249" s="14"/>
    </row>
    <row r="250" spans="1:17" ht="15" customHeight="1" x14ac:dyDescent="0.3">
      <c r="A250" s="14"/>
      <c r="B250" s="14"/>
      <c r="C250" s="14"/>
      <c r="D250" s="14"/>
      <c r="E250" s="14"/>
      <c r="F250" s="22"/>
      <c r="G250" s="14"/>
      <c r="H250" s="14"/>
      <c r="I250" s="24"/>
      <c r="J250" s="24"/>
      <c r="K250" s="24"/>
      <c r="L250" s="14"/>
      <c r="M250" s="24"/>
      <c r="N250" s="14"/>
      <c r="O250" s="24"/>
      <c r="P250" s="14"/>
      <c r="Q250" s="14"/>
    </row>
    <row r="251" spans="1:17" ht="15" customHeight="1" x14ac:dyDescent="0.3">
      <c r="A251" s="14"/>
      <c r="B251" s="14"/>
      <c r="C251" s="14"/>
      <c r="D251" s="21"/>
      <c r="E251" s="21"/>
      <c r="F251" s="14"/>
      <c r="G251" s="14"/>
      <c r="H251" s="21"/>
      <c r="I251" s="25"/>
      <c r="J251" s="25"/>
      <c r="K251" s="25"/>
      <c r="L251" s="105"/>
      <c r="M251" s="14"/>
      <c r="N251" s="26"/>
      <c r="O251" s="14"/>
      <c r="P251" s="14"/>
      <c r="Q251" s="14"/>
    </row>
    <row r="252" spans="1:17" ht="15" customHeight="1" x14ac:dyDescent="0.3">
      <c r="A252" s="14"/>
      <c r="B252" s="14"/>
      <c r="C252" s="14"/>
      <c r="D252" s="14"/>
      <c r="E252" s="14"/>
      <c r="F252" s="14"/>
      <c r="G252" s="14"/>
      <c r="H252" s="14"/>
      <c r="I252" s="26"/>
      <c r="J252" s="26"/>
      <c r="K252" s="26"/>
      <c r="L252" s="14"/>
      <c r="M252" s="14"/>
      <c r="N252" s="26"/>
      <c r="O252" s="14"/>
      <c r="P252" s="14"/>
      <c r="Q252" s="14"/>
    </row>
    <row r="253" spans="1:17" ht="15" customHeight="1" x14ac:dyDescent="0.3">
      <c r="A253" s="14"/>
      <c r="B253" s="14"/>
      <c r="C253" s="14"/>
      <c r="D253" s="21"/>
      <c r="E253" s="21"/>
      <c r="F253" s="14"/>
      <c r="G253" s="14"/>
      <c r="H253" s="21"/>
      <c r="I253" s="26"/>
      <c r="J253" s="26"/>
      <c r="K253" s="26"/>
      <c r="L253" s="14"/>
      <c r="M253" s="14"/>
      <c r="N253" s="26"/>
      <c r="O253" s="14"/>
      <c r="P253" s="14"/>
      <c r="Q253" s="14"/>
    </row>
    <row r="254" spans="1:17" ht="15" customHeight="1" x14ac:dyDescent="0.3">
      <c r="A254" s="14"/>
      <c r="B254" s="14"/>
      <c r="C254" s="14"/>
      <c r="D254" s="14"/>
      <c r="E254" s="14"/>
      <c r="F254" s="14"/>
      <c r="G254" s="14"/>
      <c r="H254" s="14"/>
      <c r="I254" s="26"/>
      <c r="J254" s="26"/>
      <c r="K254" s="26"/>
      <c r="L254" s="14"/>
      <c r="M254" s="14"/>
      <c r="N254" s="26"/>
      <c r="O254" s="14"/>
      <c r="P254" s="14"/>
      <c r="Q254" s="14"/>
    </row>
    <row r="255" spans="1:17" ht="15" customHeight="1" x14ac:dyDescent="0.3">
      <c r="A255" s="14"/>
      <c r="B255" s="14"/>
      <c r="C255" s="14"/>
      <c r="D255" s="14"/>
      <c r="E255" s="21"/>
      <c r="F255" s="14"/>
      <c r="G255" s="14"/>
      <c r="H255" s="14"/>
      <c r="I255" s="26"/>
      <c r="J255" s="26"/>
      <c r="K255" s="26"/>
      <c r="L255" s="14"/>
      <c r="M255" s="14"/>
      <c r="N255" s="26"/>
      <c r="O255" s="14"/>
      <c r="P255" s="14"/>
      <c r="Q255" s="14"/>
    </row>
    <row r="256" spans="1:17" ht="15" customHeight="1" x14ac:dyDescent="0.3">
      <c r="A256" s="14"/>
      <c r="B256" s="14"/>
      <c r="C256" s="14"/>
      <c r="D256" s="14"/>
      <c r="E256" s="14"/>
      <c r="F256" s="14"/>
      <c r="G256" s="14"/>
      <c r="H256" s="14"/>
      <c r="I256" s="26"/>
      <c r="J256" s="26"/>
      <c r="K256" s="26"/>
      <c r="L256" s="14"/>
      <c r="M256" s="26"/>
      <c r="N256" s="26"/>
      <c r="O256" s="14"/>
      <c r="P256" s="14"/>
      <c r="Q256" s="14"/>
    </row>
    <row r="257" spans="1:17" ht="15" customHeight="1" x14ac:dyDescent="0.3">
      <c r="A257" s="14"/>
      <c r="B257" s="14"/>
      <c r="C257" s="14"/>
      <c r="D257" s="14"/>
      <c r="E257" s="14"/>
      <c r="F257" s="14"/>
      <c r="G257" s="14"/>
      <c r="H257" s="107"/>
      <c r="I257" s="14"/>
      <c r="J257" s="14"/>
      <c r="K257" s="14"/>
      <c r="L257" s="14"/>
      <c r="M257" s="14"/>
      <c r="N257" s="14"/>
      <c r="O257" s="14"/>
      <c r="P257" s="14"/>
      <c r="Q257" s="14"/>
    </row>
    <row r="258" spans="1:17" ht="15" customHeight="1" x14ac:dyDescent="0.3">
      <c r="A258" s="14"/>
      <c r="B258" s="14"/>
      <c r="C258" s="14"/>
      <c r="D258" s="14"/>
      <c r="E258" s="14"/>
      <c r="F258" s="14"/>
      <c r="G258" s="14"/>
      <c r="H258" s="107"/>
      <c r="I258" s="14"/>
      <c r="J258" s="14"/>
      <c r="K258" s="14"/>
      <c r="L258" s="14"/>
      <c r="M258" s="14"/>
      <c r="N258" s="14"/>
      <c r="O258" s="14"/>
      <c r="P258" s="14"/>
      <c r="Q258" s="14"/>
    </row>
    <row r="259" spans="1:17" ht="15" customHeight="1" x14ac:dyDescent="0.3">
      <c r="A259" s="14"/>
      <c r="B259" s="14"/>
      <c r="C259" s="14"/>
      <c r="D259" s="14"/>
      <c r="E259" s="14"/>
      <c r="F259" s="14"/>
      <c r="G259" s="14"/>
      <c r="H259" s="14"/>
      <c r="I259" s="14"/>
      <c r="J259" s="14"/>
      <c r="K259" s="14"/>
      <c r="L259" s="14"/>
      <c r="M259" s="14"/>
      <c r="N259" s="14"/>
      <c r="O259" s="14"/>
      <c r="P259" s="14"/>
      <c r="Q259" s="14"/>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53125" defaultRowHeight="15" customHeight="1" x14ac:dyDescent="0.3"/>
  <cols>
    <col min="1" max="1" width="8.90625" customWidth="1"/>
    <col min="2" max="2" width="10" bestFit="1" customWidth="1"/>
    <col min="3" max="3" width="19.6328125" customWidth="1"/>
    <col min="4" max="4" width="11.6328125" customWidth="1"/>
    <col min="5" max="5" width="39.54296875" customWidth="1"/>
    <col min="6" max="6" width="32.6328125" customWidth="1"/>
    <col min="7" max="7" width="24.90625" bestFit="1" customWidth="1"/>
    <col min="8" max="8" width="16.90625" bestFit="1" customWidth="1"/>
    <col min="9" max="10" width="14.6328125" customWidth="1"/>
    <col min="11" max="11" width="13.6328125" customWidth="1"/>
    <col min="12" max="15" width="14.6328125" customWidth="1"/>
  </cols>
  <sheetData>
    <row r="1" spans="1:17" ht="15" customHeight="1" x14ac:dyDescent="0.3">
      <c r="A1" s="17"/>
      <c r="B1" s="17"/>
      <c r="C1" s="17"/>
      <c r="D1" s="17"/>
      <c r="E1" s="17"/>
      <c r="F1" s="17"/>
      <c r="G1" s="17"/>
      <c r="H1" s="17"/>
      <c r="I1" s="20"/>
      <c r="J1" s="20"/>
      <c r="K1" s="20"/>
      <c r="L1" s="20"/>
      <c r="M1" s="17"/>
      <c r="N1" s="20"/>
      <c r="O1" s="17"/>
      <c r="P1" s="17"/>
      <c r="Q1" s="17"/>
    </row>
    <row r="2" spans="1:17" ht="15" customHeight="1" x14ac:dyDescent="0.3">
      <c r="A2" s="21"/>
      <c r="B2" s="17"/>
      <c r="C2" s="21"/>
      <c r="D2" s="17"/>
      <c r="E2" s="17"/>
      <c r="F2" s="17"/>
      <c r="G2" s="17"/>
      <c r="H2" s="17"/>
      <c r="I2" s="17"/>
      <c r="J2" s="17"/>
      <c r="K2" s="17"/>
      <c r="L2" s="17"/>
      <c r="M2" s="17"/>
      <c r="N2" s="17"/>
      <c r="O2" s="17"/>
      <c r="P2" s="17"/>
      <c r="Q2" s="17"/>
    </row>
    <row r="3" spans="1:17" ht="15" customHeight="1" x14ac:dyDescent="0.3">
      <c r="A3" s="17"/>
      <c r="B3" s="17"/>
      <c r="C3" s="17"/>
      <c r="D3" s="17"/>
      <c r="E3" s="17"/>
      <c r="F3" s="17"/>
      <c r="G3" s="17"/>
      <c r="H3" s="17"/>
      <c r="I3" s="17"/>
      <c r="J3" s="17"/>
      <c r="K3" s="17"/>
      <c r="L3" s="17"/>
      <c r="M3" s="17"/>
      <c r="N3" s="17"/>
      <c r="O3" s="17"/>
      <c r="P3" s="17"/>
      <c r="Q3" s="17"/>
    </row>
    <row r="4" spans="1:17" ht="15" customHeight="1" x14ac:dyDescent="0.3">
      <c r="A4" s="17"/>
      <c r="B4" s="21"/>
      <c r="C4" s="14"/>
      <c r="D4" s="17"/>
      <c r="E4" s="30"/>
      <c r="F4" s="17"/>
      <c r="G4" s="17"/>
      <c r="H4" s="17"/>
      <c r="I4" s="17"/>
      <c r="J4" s="17"/>
      <c r="K4" s="17"/>
      <c r="L4" s="17"/>
      <c r="M4" s="17"/>
      <c r="N4" s="17"/>
      <c r="O4" s="17"/>
      <c r="P4" s="17"/>
      <c r="Q4" s="17"/>
    </row>
    <row r="5" spans="1:17" ht="15" customHeight="1" x14ac:dyDescent="0.3">
      <c r="A5" s="17"/>
      <c r="B5" s="17"/>
      <c r="C5" s="11"/>
      <c r="D5" s="17"/>
      <c r="E5" s="17"/>
      <c r="F5" s="17"/>
      <c r="G5" s="17"/>
      <c r="H5" s="17"/>
      <c r="I5" s="17"/>
      <c r="J5" s="17"/>
      <c r="K5" s="17"/>
      <c r="L5" s="17"/>
      <c r="M5" s="17"/>
      <c r="N5" s="17"/>
      <c r="O5" s="17"/>
      <c r="P5" s="17"/>
      <c r="Q5" s="17"/>
    </row>
    <row r="6" spans="1:17" ht="15" customHeight="1" x14ac:dyDescent="0.3">
      <c r="A6" s="17"/>
      <c r="B6" s="17"/>
      <c r="C6" s="17"/>
      <c r="D6" s="17"/>
      <c r="E6" s="17"/>
      <c r="F6" s="22"/>
      <c r="G6" s="23"/>
      <c r="H6" s="17"/>
      <c r="I6" s="24"/>
      <c r="J6" s="24"/>
      <c r="K6" s="24"/>
      <c r="L6" s="17"/>
      <c r="M6" s="17"/>
      <c r="N6" s="24"/>
      <c r="O6" s="17"/>
      <c r="P6" s="17"/>
      <c r="Q6" s="17"/>
    </row>
    <row r="7" spans="1:17" ht="15" customHeight="1" x14ac:dyDescent="0.3">
      <c r="A7" s="17"/>
      <c r="B7" s="17"/>
      <c r="C7" s="17"/>
      <c r="D7" s="17"/>
      <c r="E7" s="17"/>
      <c r="F7" s="22"/>
      <c r="G7" s="17"/>
      <c r="H7" s="17"/>
      <c r="I7" s="24"/>
      <c r="J7" s="24"/>
      <c r="K7" s="24"/>
      <c r="L7" s="17"/>
      <c r="M7" s="24"/>
      <c r="N7" s="17"/>
      <c r="O7" s="24"/>
      <c r="P7" s="17"/>
      <c r="Q7" s="17"/>
    </row>
    <row r="8" spans="1:17" ht="15" customHeight="1" x14ac:dyDescent="0.3">
      <c r="A8" s="17"/>
      <c r="B8" s="17"/>
      <c r="C8" s="17"/>
      <c r="D8" s="17"/>
      <c r="E8" s="17"/>
      <c r="F8" s="22"/>
      <c r="G8" s="23"/>
      <c r="H8" s="17"/>
      <c r="I8" s="24"/>
      <c r="J8" s="24"/>
      <c r="K8" s="24"/>
      <c r="L8" s="17"/>
      <c r="M8" s="17"/>
      <c r="N8" s="24"/>
      <c r="O8" s="17"/>
      <c r="P8" s="17"/>
      <c r="Q8" s="17"/>
    </row>
    <row r="9" spans="1:17" ht="15" customHeight="1" x14ac:dyDescent="0.3">
      <c r="A9" s="17"/>
      <c r="B9" s="17"/>
      <c r="C9" s="17"/>
      <c r="D9" s="17"/>
      <c r="E9" s="17"/>
      <c r="F9" s="22"/>
      <c r="G9" s="17"/>
      <c r="H9" s="17"/>
      <c r="I9" s="24"/>
      <c r="J9" s="24"/>
      <c r="K9" s="24"/>
      <c r="L9" s="17"/>
      <c r="M9" s="24"/>
      <c r="N9" s="17"/>
      <c r="O9" s="24"/>
      <c r="P9" s="17"/>
      <c r="Q9" s="17"/>
    </row>
    <row r="10" spans="1:17" ht="15" customHeight="1" x14ac:dyDescent="0.3">
      <c r="A10" s="17"/>
      <c r="B10" s="17"/>
      <c r="C10" s="17"/>
      <c r="D10" s="17"/>
      <c r="E10" s="17"/>
      <c r="F10" s="22"/>
      <c r="G10" s="23"/>
      <c r="H10" s="17"/>
      <c r="I10" s="24"/>
      <c r="J10" s="24"/>
      <c r="K10" s="24"/>
      <c r="L10" s="17"/>
      <c r="M10" s="17"/>
      <c r="N10" s="24"/>
      <c r="O10" s="17"/>
      <c r="P10" s="17"/>
      <c r="Q10" s="17"/>
    </row>
    <row r="11" spans="1:17" ht="15" customHeight="1" x14ac:dyDescent="0.3">
      <c r="A11" s="17"/>
      <c r="B11" s="17"/>
      <c r="C11" s="17"/>
      <c r="D11" s="17"/>
      <c r="E11" s="17"/>
      <c r="F11" s="22"/>
      <c r="G11" s="17"/>
      <c r="H11" s="17"/>
      <c r="I11" s="24"/>
      <c r="J11" s="24"/>
      <c r="K11" s="24"/>
      <c r="L11" s="17"/>
      <c r="M11" s="24"/>
      <c r="N11" s="17"/>
      <c r="O11" s="24"/>
      <c r="P11" s="17"/>
      <c r="Q11" s="17"/>
    </row>
    <row r="12" spans="1:17" ht="15" customHeight="1" x14ac:dyDescent="0.3">
      <c r="A12" s="17"/>
      <c r="B12" s="17"/>
      <c r="C12" s="17"/>
      <c r="D12" s="17"/>
      <c r="E12" s="17"/>
      <c r="F12" s="22"/>
      <c r="G12" s="23"/>
      <c r="H12" s="17"/>
      <c r="I12" s="24"/>
      <c r="J12" s="24"/>
      <c r="K12" s="24"/>
      <c r="L12" s="17"/>
      <c r="M12" s="17"/>
      <c r="N12" s="24"/>
      <c r="O12" s="17"/>
      <c r="P12" s="17"/>
      <c r="Q12" s="17"/>
    </row>
    <row r="13" spans="1:17" ht="15" customHeight="1" x14ac:dyDescent="0.3">
      <c r="A13" s="17"/>
      <c r="B13" s="17"/>
      <c r="C13" s="17"/>
      <c r="D13" s="17"/>
      <c r="E13" s="17"/>
      <c r="F13" s="22"/>
      <c r="G13" s="17"/>
      <c r="H13" s="17"/>
      <c r="I13" s="24"/>
      <c r="J13" s="24"/>
      <c r="K13" s="24"/>
      <c r="L13" s="17"/>
      <c r="M13" s="24"/>
      <c r="N13" s="17"/>
      <c r="O13" s="24"/>
      <c r="P13" s="17"/>
      <c r="Q13" s="17"/>
    </row>
    <row r="14" spans="1:17" ht="15" customHeight="1" x14ac:dyDescent="0.3">
      <c r="A14" s="17"/>
      <c r="B14" s="17"/>
      <c r="C14" s="17"/>
      <c r="D14" s="17"/>
      <c r="E14" s="17"/>
      <c r="F14" s="22"/>
      <c r="G14" s="23"/>
      <c r="H14" s="17"/>
      <c r="I14" s="24"/>
      <c r="J14" s="24"/>
      <c r="K14" s="24"/>
      <c r="L14" s="17"/>
      <c r="M14" s="17"/>
      <c r="N14" s="24"/>
      <c r="O14" s="17"/>
      <c r="P14" s="17"/>
      <c r="Q14" s="17"/>
    </row>
    <row r="15" spans="1:17" ht="15" customHeight="1" x14ac:dyDescent="0.3">
      <c r="A15" s="17"/>
      <c r="B15" s="17"/>
      <c r="C15" s="17"/>
      <c r="D15" s="17"/>
      <c r="E15" s="17"/>
      <c r="F15" s="22"/>
      <c r="G15" s="17"/>
      <c r="H15" s="17"/>
      <c r="I15" s="24"/>
      <c r="J15" s="24"/>
      <c r="K15" s="24"/>
      <c r="L15" s="17"/>
      <c r="M15" s="24"/>
      <c r="N15" s="17"/>
      <c r="O15" s="24"/>
      <c r="P15" s="17"/>
      <c r="Q15" s="17"/>
    </row>
    <row r="16" spans="1:17" ht="15" customHeight="1" x14ac:dyDescent="0.3">
      <c r="A16" s="17"/>
      <c r="B16" s="17"/>
      <c r="C16" s="17"/>
      <c r="D16" s="17"/>
      <c r="E16" s="17"/>
      <c r="F16" s="22"/>
      <c r="G16" s="23"/>
      <c r="H16" s="17"/>
      <c r="I16" s="24"/>
      <c r="J16" s="24"/>
      <c r="K16" s="24"/>
      <c r="L16" s="17"/>
      <c r="M16" s="17"/>
      <c r="N16" s="24"/>
      <c r="O16" s="17"/>
      <c r="P16" s="17"/>
      <c r="Q16" s="17"/>
    </row>
    <row r="17" spans="1:17" ht="15" customHeight="1" x14ac:dyDescent="0.3">
      <c r="A17" s="17"/>
      <c r="B17" s="17"/>
      <c r="C17" s="17"/>
      <c r="D17" s="17"/>
      <c r="E17" s="17"/>
      <c r="F17" s="22"/>
      <c r="G17" s="17"/>
      <c r="H17" s="17"/>
      <c r="I17" s="24"/>
      <c r="J17" s="24"/>
      <c r="K17" s="24"/>
      <c r="L17" s="17"/>
      <c r="M17" s="24"/>
      <c r="N17" s="17"/>
      <c r="O17" s="24"/>
      <c r="P17" s="17"/>
      <c r="Q17" s="17"/>
    </row>
    <row r="18" spans="1:17" ht="15" customHeight="1" x14ac:dyDescent="0.3">
      <c r="A18" s="17"/>
      <c r="B18" s="17"/>
      <c r="C18" s="17"/>
      <c r="D18" s="17"/>
      <c r="E18" s="17"/>
      <c r="F18" s="22"/>
      <c r="G18" s="23"/>
      <c r="H18" s="17"/>
      <c r="I18" s="24"/>
      <c r="J18" s="24"/>
      <c r="K18" s="24"/>
      <c r="L18" s="17"/>
      <c r="M18" s="17"/>
      <c r="N18" s="24"/>
      <c r="O18" s="17"/>
      <c r="P18" s="17"/>
      <c r="Q18" s="17"/>
    </row>
    <row r="19" spans="1:17" ht="15" customHeight="1" x14ac:dyDescent="0.3">
      <c r="A19" s="17"/>
      <c r="B19" s="17"/>
      <c r="C19" s="17"/>
      <c r="D19" s="17"/>
      <c r="E19" s="17"/>
      <c r="F19" s="22"/>
      <c r="G19" s="17"/>
      <c r="H19" s="17"/>
      <c r="I19" s="24"/>
      <c r="J19" s="24"/>
      <c r="K19" s="24"/>
      <c r="L19" s="17"/>
      <c r="M19" s="24"/>
      <c r="N19" s="17"/>
      <c r="O19" s="24"/>
      <c r="P19" s="17"/>
      <c r="Q19" s="17"/>
    </row>
    <row r="20" spans="1:17" ht="15" customHeight="1" x14ac:dyDescent="0.3">
      <c r="A20" s="17"/>
      <c r="B20" s="17"/>
      <c r="C20" s="17"/>
      <c r="D20" s="17"/>
      <c r="E20" s="17"/>
      <c r="F20" s="22"/>
      <c r="G20" s="23"/>
      <c r="H20" s="17"/>
      <c r="I20" s="24"/>
      <c r="J20" s="24"/>
      <c r="K20" s="24"/>
      <c r="L20" s="17"/>
      <c r="M20" s="17"/>
      <c r="N20" s="24"/>
      <c r="O20" s="17"/>
      <c r="P20" s="17"/>
      <c r="Q20" s="17"/>
    </row>
    <row r="21" spans="1:17" ht="15" customHeight="1" x14ac:dyDescent="0.3">
      <c r="A21" s="17"/>
      <c r="B21" s="17"/>
      <c r="C21" s="17"/>
      <c r="D21" s="17"/>
      <c r="E21" s="17"/>
      <c r="F21" s="22"/>
      <c r="G21" s="17"/>
      <c r="H21" s="17"/>
      <c r="I21" s="24"/>
      <c r="J21" s="24"/>
      <c r="K21" s="24"/>
      <c r="L21" s="17"/>
      <c r="M21" s="24"/>
      <c r="N21" s="17"/>
      <c r="O21" s="24"/>
      <c r="P21" s="17"/>
      <c r="Q21" s="17"/>
    </row>
    <row r="22" spans="1:17" ht="15" customHeight="1" x14ac:dyDescent="0.3">
      <c r="A22" s="17"/>
      <c r="B22" s="17"/>
      <c r="C22" s="17"/>
      <c r="D22" s="17"/>
      <c r="E22" s="17"/>
      <c r="F22" s="22"/>
      <c r="G22" s="23"/>
      <c r="H22" s="17"/>
      <c r="I22" s="24"/>
      <c r="J22" s="24"/>
      <c r="K22" s="24"/>
      <c r="L22" s="17"/>
      <c r="M22" s="17"/>
      <c r="N22" s="24"/>
      <c r="O22" s="17"/>
      <c r="P22" s="17"/>
      <c r="Q22" s="17"/>
    </row>
    <row r="23" spans="1:17" ht="15" customHeight="1" x14ac:dyDescent="0.3">
      <c r="A23" s="17"/>
      <c r="B23" s="17"/>
      <c r="C23" s="17"/>
      <c r="D23" s="17"/>
      <c r="E23" s="17"/>
      <c r="F23" s="22"/>
      <c r="G23" s="17"/>
      <c r="H23" s="17"/>
      <c r="I23" s="24"/>
      <c r="J23" s="24"/>
      <c r="K23" s="24"/>
      <c r="L23" s="17"/>
      <c r="M23" s="24"/>
      <c r="N23" s="17"/>
      <c r="O23" s="24"/>
      <c r="P23" s="17"/>
      <c r="Q23" s="17"/>
    </row>
    <row r="24" spans="1:17" ht="15" customHeight="1" x14ac:dyDescent="0.3">
      <c r="A24" s="17"/>
      <c r="B24" s="17"/>
      <c r="C24" s="17"/>
      <c r="D24" s="17"/>
      <c r="E24" s="17"/>
      <c r="F24" s="22"/>
      <c r="G24" s="23"/>
      <c r="H24" s="17"/>
      <c r="I24" s="24"/>
      <c r="J24" s="24"/>
      <c r="K24" s="24"/>
      <c r="L24" s="17"/>
      <c r="M24" s="17"/>
      <c r="N24" s="24"/>
      <c r="O24" s="17"/>
      <c r="P24" s="17"/>
      <c r="Q24" s="17"/>
    </row>
    <row r="25" spans="1:17" ht="15" customHeight="1" x14ac:dyDescent="0.3">
      <c r="A25" s="17"/>
      <c r="B25" s="17"/>
      <c r="C25" s="17"/>
      <c r="D25" s="17"/>
      <c r="E25" s="17"/>
      <c r="F25" s="22"/>
      <c r="G25" s="17"/>
      <c r="H25" s="17"/>
      <c r="I25" s="24"/>
      <c r="J25" s="24"/>
      <c r="K25" s="24"/>
      <c r="L25" s="17"/>
      <c r="M25" s="24"/>
      <c r="N25" s="17"/>
      <c r="O25" s="24"/>
      <c r="P25" s="17"/>
      <c r="Q25" s="17"/>
    </row>
    <row r="26" spans="1:17" ht="15" customHeight="1" x14ac:dyDescent="0.3">
      <c r="A26" s="17"/>
      <c r="B26" s="17"/>
      <c r="C26" s="17"/>
      <c r="D26" s="17"/>
      <c r="E26" s="17"/>
      <c r="F26" s="22"/>
      <c r="G26" s="23"/>
      <c r="H26" s="17"/>
      <c r="I26" s="24"/>
      <c r="J26" s="24"/>
      <c r="K26" s="24"/>
      <c r="L26" s="17"/>
      <c r="M26" s="17"/>
      <c r="N26" s="24"/>
      <c r="O26" s="17"/>
      <c r="P26" s="17"/>
      <c r="Q26" s="17"/>
    </row>
    <row r="27" spans="1:17" ht="15" customHeight="1" x14ac:dyDescent="0.3">
      <c r="A27" s="17"/>
      <c r="B27" s="17"/>
      <c r="C27" s="17"/>
      <c r="D27" s="17"/>
      <c r="E27" s="17"/>
      <c r="F27" s="22"/>
      <c r="G27" s="17"/>
      <c r="H27" s="17"/>
      <c r="I27" s="24"/>
      <c r="J27" s="24"/>
      <c r="K27" s="24"/>
      <c r="L27" s="17"/>
      <c r="M27" s="24"/>
      <c r="N27" s="17"/>
      <c r="O27" s="24"/>
      <c r="P27" s="17"/>
      <c r="Q27" s="17"/>
    </row>
    <row r="28" spans="1:17" ht="15" customHeight="1" x14ac:dyDescent="0.3">
      <c r="A28" s="17"/>
      <c r="B28" s="17"/>
      <c r="C28" s="17"/>
      <c r="D28" s="17"/>
      <c r="E28" s="17"/>
      <c r="F28" s="22"/>
      <c r="G28" s="23"/>
      <c r="H28" s="17"/>
      <c r="I28" s="24"/>
      <c r="J28" s="24"/>
      <c r="K28" s="24"/>
      <c r="L28" s="17"/>
      <c r="M28" s="17"/>
      <c r="N28" s="24"/>
      <c r="O28" s="17"/>
      <c r="P28" s="17"/>
      <c r="Q28" s="17"/>
    </row>
    <row r="29" spans="1:17" ht="15" customHeight="1" x14ac:dyDescent="0.3">
      <c r="A29" s="17"/>
      <c r="B29" s="17"/>
      <c r="C29" s="17"/>
      <c r="D29" s="17"/>
      <c r="E29" s="17"/>
      <c r="F29" s="22"/>
      <c r="G29" s="17"/>
      <c r="H29" s="17"/>
      <c r="I29" s="24"/>
      <c r="J29" s="24"/>
      <c r="K29" s="24"/>
      <c r="L29" s="17"/>
      <c r="M29" s="24"/>
      <c r="N29" s="17"/>
      <c r="O29" s="24"/>
      <c r="P29" s="17"/>
      <c r="Q29" s="17"/>
    </row>
    <row r="30" spans="1:17" ht="15" customHeight="1" x14ac:dyDescent="0.3">
      <c r="A30" s="17"/>
      <c r="B30" s="17"/>
      <c r="C30" s="17"/>
      <c r="D30" s="17"/>
      <c r="E30" s="17"/>
      <c r="F30" s="22"/>
      <c r="G30" s="23"/>
      <c r="H30" s="17"/>
      <c r="I30" s="24"/>
      <c r="J30" s="24"/>
      <c r="K30" s="24"/>
      <c r="L30" s="17"/>
      <c r="M30" s="17"/>
      <c r="N30" s="24"/>
      <c r="O30" s="17"/>
      <c r="P30" s="17"/>
      <c r="Q30" s="17"/>
    </row>
    <row r="31" spans="1:17" ht="15" customHeight="1" x14ac:dyDescent="0.3">
      <c r="A31" s="17"/>
      <c r="B31" s="17"/>
      <c r="C31" s="17"/>
      <c r="D31" s="17"/>
      <c r="E31" s="17"/>
      <c r="F31" s="22"/>
      <c r="G31" s="17"/>
      <c r="H31" s="17"/>
      <c r="I31" s="24"/>
      <c r="J31" s="24"/>
      <c r="K31" s="24"/>
      <c r="L31" s="17"/>
      <c r="M31" s="24"/>
      <c r="N31" s="17"/>
      <c r="O31" s="24"/>
      <c r="P31" s="17"/>
      <c r="Q31" s="17"/>
    </row>
    <row r="32" spans="1:17" ht="15" customHeight="1" x14ac:dyDescent="0.3">
      <c r="A32" s="17"/>
      <c r="B32" s="17"/>
      <c r="C32" s="17"/>
      <c r="D32" s="17"/>
      <c r="E32" s="17"/>
      <c r="F32" s="22"/>
      <c r="G32" s="23"/>
      <c r="H32" s="17"/>
      <c r="I32" s="24"/>
      <c r="J32" s="24"/>
      <c r="K32" s="24"/>
      <c r="L32" s="17"/>
      <c r="M32" s="17"/>
      <c r="N32" s="24"/>
      <c r="O32" s="17"/>
      <c r="P32" s="17"/>
      <c r="Q32" s="17"/>
    </row>
    <row r="33" spans="1:17" ht="15" customHeight="1" x14ac:dyDescent="0.3">
      <c r="A33" s="17"/>
      <c r="B33" s="17"/>
      <c r="C33" s="17"/>
      <c r="D33" s="17"/>
      <c r="E33" s="17"/>
      <c r="F33" s="22"/>
      <c r="G33" s="17"/>
      <c r="H33" s="17"/>
      <c r="I33" s="24"/>
      <c r="J33" s="24"/>
      <c r="K33" s="24"/>
      <c r="L33" s="17"/>
      <c r="M33" s="24"/>
      <c r="N33" s="17"/>
      <c r="O33" s="24"/>
      <c r="P33" s="17"/>
      <c r="Q33" s="17"/>
    </row>
    <row r="34" spans="1:17" ht="15" customHeight="1" x14ac:dyDescent="0.3">
      <c r="A34" s="17"/>
      <c r="B34" s="17"/>
      <c r="C34" s="17"/>
      <c r="D34" s="17"/>
      <c r="E34" s="17"/>
      <c r="F34" s="22"/>
      <c r="G34" s="23"/>
      <c r="H34" s="17"/>
      <c r="I34" s="24"/>
      <c r="J34" s="24"/>
      <c r="K34" s="24"/>
      <c r="L34" s="17"/>
      <c r="M34" s="17"/>
      <c r="N34" s="24"/>
      <c r="O34" s="17"/>
      <c r="P34" s="17"/>
      <c r="Q34" s="17"/>
    </row>
    <row r="35" spans="1:17" ht="15" customHeight="1" x14ac:dyDescent="0.3">
      <c r="A35" s="17"/>
      <c r="B35" s="17"/>
      <c r="C35" s="17"/>
      <c r="D35" s="17"/>
      <c r="E35" s="17"/>
      <c r="F35" s="22"/>
      <c r="G35" s="17"/>
      <c r="H35" s="17"/>
      <c r="I35" s="24"/>
      <c r="J35" s="24"/>
      <c r="K35" s="24"/>
      <c r="L35" s="17"/>
      <c r="M35" s="24"/>
      <c r="N35" s="17"/>
      <c r="O35" s="24"/>
      <c r="P35" s="17"/>
      <c r="Q35" s="17"/>
    </row>
    <row r="36" spans="1:17" ht="15" customHeight="1" x14ac:dyDescent="0.3">
      <c r="A36" s="17"/>
      <c r="B36" s="17"/>
      <c r="C36" s="17"/>
      <c r="D36" s="17"/>
      <c r="E36" s="17"/>
      <c r="F36" s="22"/>
      <c r="G36" s="23"/>
      <c r="H36" s="17"/>
      <c r="I36" s="24"/>
      <c r="J36" s="24"/>
      <c r="K36" s="24"/>
      <c r="L36" s="17"/>
      <c r="M36" s="17"/>
      <c r="N36" s="24"/>
      <c r="O36" s="17"/>
      <c r="P36" s="17"/>
      <c r="Q36" s="17"/>
    </row>
    <row r="37" spans="1:17" ht="15" customHeight="1" x14ac:dyDescent="0.3">
      <c r="A37" s="17"/>
      <c r="B37" s="17"/>
      <c r="C37" s="17"/>
      <c r="D37" s="17"/>
      <c r="E37" s="17"/>
      <c r="F37" s="22"/>
      <c r="G37" s="17"/>
      <c r="H37" s="17"/>
      <c r="I37" s="24"/>
      <c r="J37" s="24"/>
      <c r="K37" s="24"/>
      <c r="L37" s="17"/>
      <c r="M37" s="24"/>
      <c r="N37" s="17"/>
      <c r="O37" s="24"/>
      <c r="P37" s="17"/>
      <c r="Q37" s="17"/>
    </row>
    <row r="38" spans="1:17" ht="15" customHeight="1" x14ac:dyDescent="0.3">
      <c r="A38" s="17"/>
      <c r="B38" s="17"/>
      <c r="C38" s="17"/>
      <c r="D38" s="17"/>
      <c r="E38" s="17"/>
      <c r="F38" s="22"/>
      <c r="G38" s="23"/>
      <c r="H38" s="17"/>
      <c r="I38" s="24"/>
      <c r="J38" s="24"/>
      <c r="K38" s="24"/>
      <c r="L38" s="17"/>
      <c r="M38" s="17"/>
      <c r="N38" s="24"/>
      <c r="O38" s="17"/>
      <c r="P38" s="17"/>
      <c r="Q38" s="17"/>
    </row>
    <row r="39" spans="1:17" ht="15" customHeight="1" x14ac:dyDescent="0.3">
      <c r="A39" s="17"/>
      <c r="B39" s="17"/>
      <c r="C39" s="17"/>
      <c r="D39" s="17"/>
      <c r="E39" s="17"/>
      <c r="F39" s="22"/>
      <c r="G39" s="17"/>
      <c r="H39" s="17"/>
      <c r="I39" s="24"/>
      <c r="J39" s="24"/>
      <c r="K39" s="24"/>
      <c r="L39" s="17"/>
      <c r="M39" s="24"/>
      <c r="N39" s="17"/>
      <c r="O39" s="24"/>
      <c r="P39" s="17"/>
      <c r="Q39" s="17"/>
    </row>
    <row r="40" spans="1:17" ht="15" customHeight="1" x14ac:dyDescent="0.3">
      <c r="A40" s="17"/>
      <c r="B40" s="17"/>
      <c r="C40" s="17"/>
      <c r="D40" s="17"/>
      <c r="E40" s="17"/>
      <c r="F40" s="22"/>
      <c r="G40" s="23"/>
      <c r="H40" s="17"/>
      <c r="I40" s="24"/>
      <c r="J40" s="24"/>
      <c r="K40" s="24"/>
      <c r="L40" s="17"/>
      <c r="M40" s="17"/>
      <c r="N40" s="24"/>
      <c r="O40" s="17"/>
      <c r="P40" s="17"/>
      <c r="Q40" s="17"/>
    </row>
    <row r="41" spans="1:17" ht="15" customHeight="1" x14ac:dyDescent="0.3">
      <c r="A41" s="17"/>
      <c r="B41" s="17"/>
      <c r="C41" s="17"/>
      <c r="D41" s="17"/>
      <c r="E41" s="17"/>
      <c r="F41" s="22"/>
      <c r="G41" s="17"/>
      <c r="H41" s="17"/>
      <c r="I41" s="24"/>
      <c r="J41" s="24"/>
      <c r="K41" s="24"/>
      <c r="L41" s="17"/>
      <c r="M41" s="24"/>
      <c r="N41" s="17"/>
      <c r="O41" s="24"/>
      <c r="P41" s="17"/>
      <c r="Q41" s="17"/>
    </row>
    <row r="42" spans="1:17" ht="15" customHeight="1" x14ac:dyDescent="0.3">
      <c r="A42" s="17"/>
      <c r="B42" s="17"/>
      <c r="C42" s="17"/>
      <c r="D42" s="17"/>
      <c r="E42" s="17"/>
      <c r="F42" s="22"/>
      <c r="G42" s="23"/>
      <c r="H42" s="17"/>
      <c r="I42" s="24"/>
      <c r="J42" s="24"/>
      <c r="K42" s="24"/>
      <c r="L42" s="17"/>
      <c r="M42" s="17"/>
      <c r="N42" s="24"/>
      <c r="O42" s="17"/>
      <c r="P42" s="17"/>
      <c r="Q42" s="17"/>
    </row>
    <row r="43" spans="1:17" ht="15" customHeight="1" x14ac:dyDescent="0.3">
      <c r="A43" s="17"/>
      <c r="B43" s="17"/>
      <c r="C43" s="17"/>
      <c r="D43" s="17"/>
      <c r="E43" s="17"/>
      <c r="F43" s="22"/>
      <c r="G43" s="17"/>
      <c r="H43" s="17"/>
      <c r="I43" s="24"/>
      <c r="J43" s="24"/>
      <c r="K43" s="24"/>
      <c r="L43" s="17"/>
      <c r="M43" s="24"/>
      <c r="N43" s="17"/>
      <c r="O43" s="24"/>
      <c r="P43" s="17"/>
      <c r="Q43" s="17"/>
    </row>
    <row r="44" spans="1:17" ht="15" customHeight="1" x14ac:dyDescent="0.3">
      <c r="A44" s="17"/>
      <c r="B44" s="17"/>
      <c r="C44" s="17"/>
      <c r="D44" s="17"/>
      <c r="E44" s="17"/>
      <c r="F44" s="22"/>
      <c r="G44" s="23"/>
      <c r="H44" s="17"/>
      <c r="I44" s="24"/>
      <c r="J44" s="24"/>
      <c r="K44" s="24"/>
      <c r="L44" s="17"/>
      <c r="M44" s="17"/>
      <c r="N44" s="24"/>
      <c r="O44" s="17"/>
      <c r="P44" s="17"/>
      <c r="Q44" s="17"/>
    </row>
    <row r="45" spans="1:17" ht="15" customHeight="1" x14ac:dyDescent="0.3">
      <c r="A45" s="17"/>
      <c r="B45" s="17"/>
      <c r="C45" s="17"/>
      <c r="D45" s="17"/>
      <c r="E45" s="17"/>
      <c r="F45" s="22"/>
      <c r="G45" s="17"/>
      <c r="H45" s="17"/>
      <c r="I45" s="24"/>
      <c r="J45" s="24"/>
      <c r="K45" s="24"/>
      <c r="L45" s="17"/>
      <c r="M45" s="24"/>
      <c r="N45" s="17"/>
      <c r="O45" s="24"/>
      <c r="P45" s="17"/>
      <c r="Q45" s="17"/>
    </row>
    <row r="46" spans="1:17" ht="15" customHeight="1" x14ac:dyDescent="0.3">
      <c r="A46" s="17"/>
      <c r="B46" s="17"/>
      <c r="C46" s="17"/>
      <c r="D46" s="17"/>
      <c r="E46" s="17"/>
      <c r="F46" s="22"/>
      <c r="G46" s="23"/>
      <c r="H46" s="17"/>
      <c r="I46" s="24"/>
      <c r="J46" s="24"/>
      <c r="K46" s="24"/>
      <c r="L46" s="17"/>
      <c r="M46" s="17"/>
      <c r="N46" s="24"/>
      <c r="O46" s="17"/>
      <c r="P46" s="17"/>
      <c r="Q46" s="17"/>
    </row>
    <row r="47" spans="1:17" ht="15" customHeight="1" x14ac:dyDescent="0.3">
      <c r="A47" s="17"/>
      <c r="B47" s="17"/>
      <c r="C47" s="17"/>
      <c r="D47" s="17"/>
      <c r="E47" s="17"/>
      <c r="F47" s="22"/>
      <c r="G47" s="17"/>
      <c r="H47" s="17"/>
      <c r="I47" s="24"/>
      <c r="J47" s="24"/>
      <c r="K47" s="24"/>
      <c r="L47" s="17"/>
      <c r="M47" s="24"/>
      <c r="N47" s="17"/>
      <c r="O47" s="24"/>
      <c r="P47" s="17"/>
      <c r="Q47" s="17"/>
    </row>
    <row r="48" spans="1:17" ht="15" customHeight="1" x14ac:dyDescent="0.3">
      <c r="A48" s="17"/>
      <c r="B48" s="17"/>
      <c r="C48" s="17"/>
      <c r="D48" s="17"/>
      <c r="E48" s="17"/>
      <c r="F48" s="22"/>
      <c r="G48" s="23"/>
      <c r="H48" s="17"/>
      <c r="I48" s="24"/>
      <c r="J48" s="24"/>
      <c r="K48" s="24"/>
      <c r="L48" s="17"/>
      <c r="M48" s="17"/>
      <c r="N48" s="24"/>
      <c r="O48" s="17"/>
      <c r="P48" s="17"/>
      <c r="Q48" s="17"/>
    </row>
    <row r="49" spans="1:17" ht="15" customHeight="1" x14ac:dyDescent="0.3">
      <c r="A49" s="17"/>
      <c r="B49" s="17"/>
      <c r="C49" s="17"/>
      <c r="D49" s="17"/>
      <c r="E49" s="17"/>
      <c r="F49" s="22"/>
      <c r="G49" s="17"/>
      <c r="H49" s="17"/>
      <c r="I49" s="24"/>
      <c r="J49" s="24"/>
      <c r="K49" s="24"/>
      <c r="L49" s="17"/>
      <c r="M49" s="24"/>
      <c r="N49" s="17"/>
      <c r="O49" s="24"/>
      <c r="P49" s="17"/>
      <c r="Q49" s="17"/>
    </row>
    <row r="50" spans="1:17" ht="15" customHeight="1" x14ac:dyDescent="0.3">
      <c r="A50" s="17"/>
      <c r="B50" s="17"/>
      <c r="C50" s="17"/>
      <c r="D50" s="17"/>
      <c r="E50" s="17"/>
      <c r="F50" s="22"/>
      <c r="G50" s="23"/>
      <c r="H50" s="17"/>
      <c r="I50" s="24"/>
      <c r="J50" s="24"/>
      <c r="K50" s="24"/>
      <c r="L50" s="17"/>
      <c r="M50" s="17"/>
      <c r="N50" s="24"/>
      <c r="O50" s="17"/>
      <c r="P50" s="17"/>
      <c r="Q50" s="17"/>
    </row>
    <row r="51" spans="1:17" ht="15" customHeight="1" x14ac:dyDescent="0.3">
      <c r="A51" s="17"/>
      <c r="B51" s="17"/>
      <c r="C51" s="17"/>
      <c r="D51" s="17"/>
      <c r="E51" s="17"/>
      <c r="F51" s="22"/>
      <c r="G51" s="17"/>
      <c r="H51" s="17"/>
      <c r="I51" s="24"/>
      <c r="J51" s="24"/>
      <c r="K51" s="24"/>
      <c r="L51" s="17"/>
      <c r="M51" s="24"/>
      <c r="N51" s="17"/>
      <c r="O51" s="24"/>
      <c r="P51" s="17"/>
      <c r="Q51" s="17"/>
    </row>
    <row r="52" spans="1:17" ht="15" customHeight="1" x14ac:dyDescent="0.3">
      <c r="A52" s="17"/>
      <c r="B52" s="17"/>
      <c r="C52" s="17"/>
      <c r="D52" s="17"/>
      <c r="E52" s="17"/>
      <c r="F52" s="22"/>
      <c r="G52" s="23"/>
      <c r="H52" s="17"/>
      <c r="I52" s="24"/>
      <c r="J52" s="24"/>
      <c r="K52" s="24"/>
      <c r="L52" s="17"/>
      <c r="M52" s="17"/>
      <c r="N52" s="24"/>
      <c r="O52" s="17"/>
      <c r="P52" s="17"/>
      <c r="Q52" s="17"/>
    </row>
    <row r="53" spans="1:17" ht="15" customHeight="1" x14ac:dyDescent="0.3">
      <c r="A53" s="17"/>
      <c r="B53" s="17"/>
      <c r="C53" s="17"/>
      <c r="D53" s="17"/>
      <c r="E53" s="17"/>
      <c r="F53" s="22"/>
      <c r="G53" s="17"/>
      <c r="H53" s="17"/>
      <c r="I53" s="24"/>
      <c r="J53" s="24"/>
      <c r="K53" s="24"/>
      <c r="L53" s="17"/>
      <c r="M53" s="24"/>
      <c r="N53" s="17"/>
      <c r="O53" s="24"/>
      <c r="P53" s="17"/>
      <c r="Q53" s="17"/>
    </row>
    <row r="54" spans="1:17" ht="15" customHeight="1" x14ac:dyDescent="0.3">
      <c r="A54" s="17"/>
      <c r="B54" s="17"/>
      <c r="C54" s="17"/>
      <c r="D54" s="17"/>
      <c r="E54" s="17"/>
      <c r="F54" s="22"/>
      <c r="G54" s="23"/>
      <c r="H54" s="17"/>
      <c r="I54" s="24"/>
      <c r="J54" s="24"/>
      <c r="K54" s="24"/>
      <c r="L54" s="17"/>
      <c r="M54" s="17"/>
      <c r="N54" s="24"/>
      <c r="O54" s="17"/>
      <c r="P54" s="17"/>
      <c r="Q54" s="17"/>
    </row>
    <row r="55" spans="1:17" ht="15" customHeight="1" x14ac:dyDescent="0.3">
      <c r="A55" s="17"/>
      <c r="B55" s="17"/>
      <c r="C55" s="17"/>
      <c r="D55" s="17"/>
      <c r="E55" s="17"/>
      <c r="F55" s="22"/>
      <c r="G55" s="17"/>
      <c r="H55" s="17"/>
      <c r="I55" s="24"/>
      <c r="J55" s="24"/>
      <c r="K55" s="24"/>
      <c r="L55" s="17"/>
      <c r="M55" s="24"/>
      <c r="N55" s="17"/>
      <c r="O55" s="24"/>
      <c r="P55" s="17"/>
      <c r="Q55" s="17"/>
    </row>
    <row r="56" spans="1:17" ht="15" customHeight="1" x14ac:dyDescent="0.3">
      <c r="A56" s="17"/>
      <c r="B56" s="17"/>
      <c r="C56" s="17"/>
      <c r="D56" s="17"/>
      <c r="E56" s="17"/>
      <c r="F56" s="22"/>
      <c r="G56" s="23"/>
      <c r="H56" s="17"/>
      <c r="I56" s="24"/>
      <c r="J56" s="24"/>
      <c r="K56" s="24"/>
      <c r="L56" s="17"/>
      <c r="M56" s="17"/>
      <c r="N56" s="24"/>
      <c r="O56" s="17"/>
      <c r="P56" s="17"/>
      <c r="Q56" s="17"/>
    </row>
    <row r="57" spans="1:17" ht="15" customHeight="1" x14ac:dyDescent="0.3">
      <c r="A57" s="17"/>
      <c r="B57" s="17"/>
      <c r="C57" s="17"/>
      <c r="D57" s="17"/>
      <c r="E57" s="17"/>
      <c r="F57" s="22"/>
      <c r="G57" s="17"/>
      <c r="H57" s="17"/>
      <c r="I57" s="24"/>
      <c r="J57" s="24"/>
      <c r="K57" s="24"/>
      <c r="L57" s="17"/>
      <c r="M57" s="24"/>
      <c r="N57" s="17"/>
      <c r="O57" s="24"/>
      <c r="P57" s="17"/>
      <c r="Q57" s="17"/>
    </row>
    <row r="58" spans="1:17" ht="15" customHeight="1" x14ac:dyDescent="0.3">
      <c r="A58" s="17"/>
      <c r="B58" s="17"/>
      <c r="C58" s="17"/>
      <c r="D58" s="17"/>
      <c r="E58" s="17"/>
      <c r="F58" s="22"/>
      <c r="G58" s="23"/>
      <c r="H58" s="17"/>
      <c r="I58" s="24"/>
      <c r="J58" s="24"/>
      <c r="K58" s="24"/>
      <c r="L58" s="17"/>
      <c r="M58" s="17"/>
      <c r="N58" s="24"/>
      <c r="O58" s="17"/>
      <c r="P58" s="17"/>
      <c r="Q58" s="17"/>
    </row>
    <row r="59" spans="1:17" ht="15" customHeight="1" x14ac:dyDescent="0.3">
      <c r="A59" s="17"/>
      <c r="B59" s="17"/>
      <c r="C59" s="17"/>
      <c r="D59" s="17"/>
      <c r="E59" s="17"/>
      <c r="F59" s="22"/>
      <c r="G59" s="17"/>
      <c r="H59" s="17"/>
      <c r="I59" s="24"/>
      <c r="J59" s="24"/>
      <c r="K59" s="24"/>
      <c r="L59" s="17"/>
      <c r="M59" s="24"/>
      <c r="N59" s="17"/>
      <c r="O59" s="24"/>
      <c r="P59" s="17"/>
      <c r="Q59" s="17"/>
    </row>
    <row r="60" spans="1:17" ht="15" customHeight="1" x14ac:dyDescent="0.3">
      <c r="A60" s="17"/>
      <c r="B60" s="17"/>
      <c r="C60" s="17"/>
      <c r="D60" s="21"/>
      <c r="E60" s="21"/>
      <c r="F60" s="17"/>
      <c r="G60" s="17"/>
      <c r="H60" s="21"/>
      <c r="I60" s="25"/>
      <c r="J60" s="25"/>
      <c r="K60" s="25"/>
      <c r="L60" s="27"/>
      <c r="M60" s="17"/>
      <c r="N60" s="26"/>
      <c r="O60" s="17"/>
      <c r="P60" s="17"/>
      <c r="Q60" s="17"/>
    </row>
    <row r="61" spans="1:17" ht="15" customHeight="1" x14ac:dyDescent="0.3">
      <c r="A61" s="17"/>
      <c r="B61" s="17"/>
      <c r="C61" s="17"/>
      <c r="D61" s="17"/>
      <c r="E61" s="17"/>
      <c r="F61" s="17"/>
      <c r="G61" s="17"/>
      <c r="H61" s="17"/>
      <c r="I61" s="26"/>
      <c r="J61" s="26"/>
      <c r="K61" s="26"/>
      <c r="L61" s="17"/>
      <c r="M61" s="17"/>
      <c r="N61" s="26"/>
      <c r="O61" s="28"/>
      <c r="P61" s="17"/>
      <c r="Q61" s="17"/>
    </row>
    <row r="62" spans="1:17" ht="15" customHeight="1" x14ac:dyDescent="0.3">
      <c r="A62" s="17"/>
      <c r="B62" s="21"/>
      <c r="C62" s="17"/>
      <c r="D62" s="17"/>
      <c r="E62" s="21"/>
      <c r="F62" s="17"/>
      <c r="G62" s="17"/>
      <c r="H62" s="17"/>
      <c r="I62" s="17"/>
      <c r="J62" s="17"/>
      <c r="K62" s="17"/>
      <c r="L62" s="17"/>
      <c r="M62" s="17"/>
      <c r="N62" s="17"/>
      <c r="O62" s="17"/>
      <c r="P62" s="17"/>
      <c r="Q62" s="17"/>
    </row>
    <row r="63" spans="1:17" ht="15" customHeight="1" x14ac:dyDescent="0.3">
      <c r="A63" s="17"/>
      <c r="B63" s="17"/>
      <c r="C63" s="17"/>
      <c r="D63" s="17"/>
      <c r="E63" s="17"/>
      <c r="F63" s="17"/>
      <c r="G63" s="17"/>
      <c r="H63" s="17"/>
      <c r="I63" s="17"/>
      <c r="J63" s="17"/>
      <c r="K63" s="17"/>
      <c r="L63" s="17"/>
      <c r="M63" s="17"/>
      <c r="N63" s="17"/>
      <c r="O63" s="17"/>
      <c r="P63" s="17"/>
      <c r="Q63" s="17"/>
    </row>
    <row r="64" spans="1:17" ht="15" customHeight="1" x14ac:dyDescent="0.3">
      <c r="A64" s="17"/>
      <c r="B64" s="17"/>
      <c r="C64" s="17"/>
      <c r="D64" s="17"/>
      <c r="E64" s="17"/>
      <c r="F64" s="22"/>
      <c r="G64" s="23"/>
      <c r="H64" s="17"/>
      <c r="I64" s="24"/>
      <c r="J64" s="24"/>
      <c r="K64" s="24"/>
      <c r="L64" s="17"/>
      <c r="M64" s="17"/>
      <c r="N64" s="24"/>
      <c r="O64" s="17"/>
      <c r="P64" s="17"/>
      <c r="Q64" s="17"/>
    </row>
    <row r="65" spans="1:17" ht="15" customHeight="1" x14ac:dyDescent="0.3">
      <c r="A65" s="17"/>
      <c r="B65" s="17"/>
      <c r="C65" s="17"/>
      <c r="D65" s="17"/>
      <c r="E65" s="17"/>
      <c r="F65" s="22"/>
      <c r="G65" s="17"/>
      <c r="H65" s="17"/>
      <c r="I65" s="24"/>
      <c r="J65" s="24"/>
      <c r="K65" s="24"/>
      <c r="L65" s="17"/>
      <c r="M65" s="24"/>
      <c r="N65" s="17"/>
      <c r="O65" s="24"/>
      <c r="P65" s="17"/>
      <c r="Q65" s="17"/>
    </row>
    <row r="66" spans="1:17" ht="15" customHeight="1" x14ac:dyDescent="0.3">
      <c r="A66" s="17"/>
      <c r="B66" s="17"/>
      <c r="C66" s="17"/>
      <c r="D66" s="17"/>
      <c r="E66" s="17"/>
      <c r="F66" s="22"/>
      <c r="G66" s="23"/>
      <c r="H66" s="17"/>
      <c r="I66" s="24"/>
      <c r="J66" s="24"/>
      <c r="K66" s="24"/>
      <c r="L66" s="17"/>
      <c r="M66" s="17"/>
      <c r="N66" s="24"/>
      <c r="O66" s="17"/>
      <c r="P66" s="17"/>
      <c r="Q66" s="17"/>
    </row>
    <row r="67" spans="1:17" ht="15" customHeight="1" x14ac:dyDescent="0.3">
      <c r="A67" s="17"/>
      <c r="B67" s="17"/>
      <c r="C67" s="17"/>
      <c r="D67" s="17"/>
      <c r="E67" s="17"/>
      <c r="F67" s="22"/>
      <c r="G67" s="17"/>
      <c r="H67" s="17"/>
      <c r="I67" s="24"/>
      <c r="J67" s="24"/>
      <c r="K67" s="24"/>
      <c r="L67" s="17"/>
      <c r="M67" s="24"/>
      <c r="N67" s="17"/>
      <c r="O67" s="24"/>
      <c r="P67" s="17"/>
      <c r="Q67" s="17"/>
    </row>
    <row r="68" spans="1:17" ht="15" customHeight="1" x14ac:dyDescent="0.3">
      <c r="A68" s="17"/>
      <c r="B68" s="17"/>
      <c r="C68" s="17"/>
      <c r="D68" s="17"/>
      <c r="E68" s="17"/>
      <c r="F68" s="22"/>
      <c r="G68" s="23"/>
      <c r="H68" s="17"/>
      <c r="I68" s="24"/>
      <c r="J68" s="24"/>
      <c r="K68" s="24"/>
      <c r="L68" s="17"/>
      <c r="M68" s="17"/>
      <c r="N68" s="24"/>
      <c r="O68" s="17"/>
      <c r="P68" s="17"/>
      <c r="Q68" s="17"/>
    </row>
    <row r="69" spans="1:17" ht="15" customHeight="1" x14ac:dyDescent="0.3">
      <c r="A69" s="17"/>
      <c r="B69" s="17"/>
      <c r="C69" s="17"/>
      <c r="D69" s="17"/>
      <c r="E69" s="17"/>
      <c r="F69" s="22"/>
      <c r="G69" s="17"/>
      <c r="H69" s="17"/>
      <c r="I69" s="24"/>
      <c r="J69" s="24"/>
      <c r="K69" s="24"/>
      <c r="L69" s="17"/>
      <c r="M69" s="24"/>
      <c r="N69" s="17"/>
      <c r="O69" s="24"/>
      <c r="P69" s="17"/>
      <c r="Q69" s="17"/>
    </row>
    <row r="70" spans="1:17" ht="15" customHeight="1" x14ac:dyDescent="0.3">
      <c r="A70" s="17"/>
      <c r="B70" s="17"/>
      <c r="C70" s="17"/>
      <c r="D70" s="17"/>
      <c r="E70" s="17"/>
      <c r="F70" s="22"/>
      <c r="G70" s="23"/>
      <c r="H70" s="17"/>
      <c r="I70" s="24"/>
      <c r="J70" s="24"/>
      <c r="K70" s="24"/>
      <c r="L70" s="17"/>
      <c r="M70" s="17"/>
      <c r="N70" s="24"/>
      <c r="O70" s="17"/>
      <c r="P70" s="17"/>
      <c r="Q70" s="17"/>
    </row>
    <row r="71" spans="1:17" ht="15" customHeight="1" x14ac:dyDescent="0.3">
      <c r="A71" s="17"/>
      <c r="B71" s="17"/>
      <c r="C71" s="17"/>
      <c r="D71" s="17"/>
      <c r="E71" s="17"/>
      <c r="F71" s="22"/>
      <c r="G71" s="17"/>
      <c r="H71" s="17"/>
      <c r="I71" s="24"/>
      <c r="J71" s="24"/>
      <c r="K71" s="24"/>
      <c r="L71" s="17"/>
      <c r="M71" s="24"/>
      <c r="N71" s="17"/>
      <c r="O71" s="24"/>
      <c r="P71" s="17"/>
      <c r="Q71" s="17"/>
    </row>
    <row r="72" spans="1:17" ht="15" customHeight="1" x14ac:dyDescent="0.3">
      <c r="A72" s="17"/>
      <c r="B72" s="17"/>
      <c r="C72" s="17"/>
      <c r="D72" s="17"/>
      <c r="E72" s="17"/>
      <c r="F72" s="22"/>
      <c r="G72" s="23"/>
      <c r="H72" s="17"/>
      <c r="I72" s="24"/>
      <c r="J72" s="24"/>
      <c r="K72" s="24"/>
      <c r="L72" s="17"/>
      <c r="M72" s="17"/>
      <c r="N72" s="24"/>
      <c r="O72" s="17"/>
      <c r="P72" s="17"/>
      <c r="Q72" s="17"/>
    </row>
    <row r="73" spans="1:17" ht="15" customHeight="1" x14ac:dyDescent="0.3">
      <c r="A73" s="17"/>
      <c r="B73" s="17"/>
      <c r="C73" s="17"/>
      <c r="D73" s="17"/>
      <c r="E73" s="17"/>
      <c r="F73" s="22"/>
      <c r="G73" s="17"/>
      <c r="H73" s="17"/>
      <c r="I73" s="24"/>
      <c r="J73" s="24"/>
      <c r="K73" s="24"/>
      <c r="L73" s="17"/>
      <c r="M73" s="24"/>
      <c r="N73" s="17"/>
      <c r="O73" s="24"/>
      <c r="P73" s="17"/>
      <c r="Q73" s="17"/>
    </row>
    <row r="74" spans="1:17" ht="15" customHeight="1" x14ac:dyDescent="0.3">
      <c r="A74" s="17"/>
      <c r="B74" s="17"/>
      <c r="C74" s="17"/>
      <c r="D74" s="21"/>
      <c r="E74" s="21"/>
      <c r="F74" s="17"/>
      <c r="G74" s="17"/>
      <c r="H74" s="21"/>
      <c r="I74" s="25"/>
      <c r="J74" s="25"/>
      <c r="K74" s="25"/>
      <c r="L74" s="27"/>
      <c r="M74" s="17"/>
      <c r="N74" s="26"/>
      <c r="O74" s="17"/>
      <c r="P74" s="17"/>
      <c r="Q74" s="17"/>
    </row>
    <row r="75" spans="1:17" ht="15" customHeight="1" x14ac:dyDescent="0.3">
      <c r="A75" s="17"/>
      <c r="B75" s="17"/>
      <c r="C75" s="17"/>
      <c r="D75" s="17"/>
      <c r="E75" s="17"/>
      <c r="F75" s="17"/>
      <c r="G75" s="17"/>
      <c r="H75" s="17"/>
      <c r="I75" s="26"/>
      <c r="J75" s="26"/>
      <c r="K75" s="26"/>
      <c r="L75" s="17"/>
      <c r="M75" s="17"/>
      <c r="N75" s="26"/>
      <c r="O75" s="17"/>
      <c r="P75" s="17"/>
      <c r="Q75" s="17"/>
    </row>
    <row r="76" spans="1:17" ht="15" customHeight="1" x14ac:dyDescent="0.3">
      <c r="A76" s="17"/>
      <c r="B76" s="21"/>
      <c r="C76" s="17"/>
      <c r="D76" s="17"/>
      <c r="E76" s="21"/>
      <c r="F76" s="17"/>
      <c r="G76" s="17"/>
      <c r="H76" s="17"/>
      <c r="I76" s="17"/>
      <c r="J76" s="17"/>
      <c r="K76" s="17"/>
      <c r="L76" s="17"/>
      <c r="M76" s="17"/>
      <c r="N76" s="17"/>
      <c r="O76" s="17"/>
      <c r="P76" s="17"/>
      <c r="Q76" s="17"/>
    </row>
    <row r="77" spans="1:17" ht="15" customHeight="1" x14ac:dyDescent="0.3">
      <c r="A77" s="17"/>
      <c r="B77" s="17"/>
      <c r="C77" s="17"/>
      <c r="D77" s="17"/>
      <c r="E77" s="17"/>
      <c r="F77" s="17"/>
      <c r="G77" s="17"/>
      <c r="H77" s="17"/>
      <c r="I77" s="17"/>
      <c r="J77" s="17"/>
      <c r="K77" s="17"/>
      <c r="L77" s="17"/>
      <c r="M77" s="17"/>
      <c r="N77" s="17"/>
      <c r="O77" s="17"/>
      <c r="P77" s="17"/>
      <c r="Q77" s="17"/>
    </row>
    <row r="78" spans="1:17" ht="15" customHeight="1" x14ac:dyDescent="0.3">
      <c r="A78" s="17"/>
      <c r="B78" s="17"/>
      <c r="C78" s="17"/>
      <c r="D78" s="17"/>
      <c r="E78" s="17"/>
      <c r="F78" s="22"/>
      <c r="G78" s="23"/>
      <c r="H78" s="17"/>
      <c r="I78" s="24"/>
      <c r="J78" s="24"/>
      <c r="K78" s="24"/>
      <c r="L78" s="17"/>
      <c r="M78" s="17"/>
      <c r="N78" s="24"/>
      <c r="O78" s="17"/>
      <c r="P78" s="17"/>
      <c r="Q78" s="17"/>
    </row>
    <row r="79" spans="1:17" ht="15" customHeight="1" x14ac:dyDescent="0.3">
      <c r="A79" s="17"/>
      <c r="B79" s="17"/>
      <c r="C79" s="17"/>
      <c r="D79" s="17"/>
      <c r="E79" s="17"/>
      <c r="F79" s="22"/>
      <c r="G79" s="17"/>
      <c r="H79" s="17"/>
      <c r="I79" s="24"/>
      <c r="J79" s="24"/>
      <c r="K79" s="24"/>
      <c r="L79" s="17"/>
      <c r="M79" s="24"/>
      <c r="N79" s="17"/>
      <c r="O79" s="24"/>
      <c r="P79" s="17"/>
      <c r="Q79" s="17"/>
    </row>
    <row r="80" spans="1:17" ht="15" customHeight="1" x14ac:dyDescent="0.3">
      <c r="A80" s="17"/>
      <c r="B80" s="17"/>
      <c r="C80" s="17"/>
      <c r="D80" s="17"/>
      <c r="E80" s="17"/>
      <c r="F80" s="22"/>
      <c r="G80" s="23"/>
      <c r="H80" s="17"/>
      <c r="I80" s="24"/>
      <c r="J80" s="24"/>
      <c r="K80" s="24"/>
      <c r="L80" s="17"/>
      <c r="M80" s="17"/>
      <c r="N80" s="24"/>
      <c r="O80" s="17"/>
      <c r="P80" s="17"/>
      <c r="Q80" s="17"/>
    </row>
    <row r="81" spans="1:17" ht="15" customHeight="1" x14ac:dyDescent="0.3">
      <c r="A81" s="17"/>
      <c r="B81" s="17"/>
      <c r="C81" s="17"/>
      <c r="D81" s="17"/>
      <c r="E81" s="17"/>
      <c r="F81" s="22"/>
      <c r="G81" s="17"/>
      <c r="H81" s="17"/>
      <c r="I81" s="24"/>
      <c r="J81" s="24"/>
      <c r="K81" s="24"/>
      <c r="L81" s="17"/>
      <c r="M81" s="24"/>
      <c r="N81" s="17"/>
      <c r="O81" s="24"/>
      <c r="P81" s="17"/>
      <c r="Q81" s="17"/>
    </row>
    <row r="82" spans="1:17" ht="15" customHeight="1" x14ac:dyDescent="0.3">
      <c r="A82" s="17"/>
      <c r="B82" s="17"/>
      <c r="C82" s="17"/>
      <c r="D82" s="17"/>
      <c r="E82" s="17"/>
      <c r="F82" s="22"/>
      <c r="G82" s="23"/>
      <c r="H82" s="17"/>
      <c r="I82" s="24"/>
      <c r="J82" s="24"/>
      <c r="K82" s="24"/>
      <c r="L82" s="17"/>
      <c r="M82" s="17"/>
      <c r="N82" s="24"/>
      <c r="O82" s="17"/>
      <c r="P82" s="17"/>
      <c r="Q82" s="17"/>
    </row>
    <row r="83" spans="1:17" ht="15" customHeight="1" x14ac:dyDescent="0.3">
      <c r="A83" s="17"/>
      <c r="B83" s="17"/>
      <c r="C83" s="17"/>
      <c r="D83" s="17"/>
      <c r="E83" s="17"/>
      <c r="F83" s="22"/>
      <c r="G83" s="17"/>
      <c r="H83" s="17"/>
      <c r="I83" s="24"/>
      <c r="J83" s="24"/>
      <c r="K83" s="24"/>
      <c r="L83" s="17"/>
      <c r="M83" s="24"/>
      <c r="N83" s="17"/>
      <c r="O83" s="24"/>
      <c r="P83" s="17"/>
      <c r="Q83" s="17"/>
    </row>
    <row r="84" spans="1:17" ht="15" customHeight="1" x14ac:dyDescent="0.3">
      <c r="A84" s="17"/>
      <c r="B84" s="17"/>
      <c r="C84" s="17"/>
      <c r="D84" s="17"/>
      <c r="E84" s="17"/>
      <c r="F84" s="22"/>
      <c r="G84" s="23"/>
      <c r="H84" s="17"/>
      <c r="I84" s="24"/>
      <c r="J84" s="24"/>
      <c r="K84" s="24"/>
      <c r="L84" s="17"/>
      <c r="M84" s="17"/>
      <c r="N84" s="24"/>
      <c r="O84" s="17"/>
      <c r="P84" s="17"/>
      <c r="Q84" s="17"/>
    </row>
    <row r="85" spans="1:17" ht="15" customHeight="1" x14ac:dyDescent="0.3">
      <c r="A85" s="17"/>
      <c r="B85" s="17"/>
      <c r="C85" s="17"/>
      <c r="D85" s="17"/>
      <c r="E85" s="17"/>
      <c r="F85" s="17"/>
      <c r="G85" s="17"/>
      <c r="H85" s="17"/>
      <c r="I85" s="24"/>
      <c r="J85" s="24"/>
      <c r="K85" s="24"/>
      <c r="L85" s="17"/>
      <c r="M85" s="24"/>
      <c r="N85" s="17"/>
      <c r="O85" s="24"/>
      <c r="P85" s="17"/>
      <c r="Q85" s="17"/>
    </row>
    <row r="86" spans="1:17" ht="15" customHeight="1" x14ac:dyDescent="0.3">
      <c r="A86" s="17"/>
      <c r="B86" s="17"/>
      <c r="C86" s="17"/>
      <c r="D86" s="21"/>
      <c r="E86" s="21"/>
      <c r="F86" s="17"/>
      <c r="G86" s="17"/>
      <c r="H86" s="21"/>
      <c r="I86" s="25"/>
      <c r="J86" s="25"/>
      <c r="K86" s="25"/>
      <c r="L86" s="27"/>
      <c r="M86" s="17"/>
      <c r="N86" s="26"/>
      <c r="O86" s="17"/>
      <c r="P86" s="17"/>
      <c r="Q86" s="17"/>
    </row>
    <row r="87" spans="1:17" ht="15" customHeight="1" x14ac:dyDescent="0.3">
      <c r="A87" s="17"/>
      <c r="B87" s="17"/>
      <c r="C87" s="17"/>
      <c r="D87" s="17"/>
      <c r="E87" s="17"/>
      <c r="F87" s="17"/>
      <c r="G87" s="17"/>
      <c r="H87" s="17"/>
      <c r="I87" s="26"/>
      <c r="J87" s="26"/>
      <c r="K87" s="26"/>
      <c r="L87" s="17"/>
      <c r="M87" s="17"/>
      <c r="N87" s="26"/>
      <c r="O87" s="17"/>
      <c r="P87" s="17"/>
      <c r="Q87" s="17"/>
    </row>
    <row r="88" spans="1:17" ht="15" customHeight="1" x14ac:dyDescent="0.3">
      <c r="A88" s="17"/>
      <c r="B88" s="21"/>
      <c r="C88" s="17"/>
      <c r="D88" s="17"/>
      <c r="E88" s="21"/>
      <c r="F88" s="17"/>
      <c r="G88" s="17"/>
      <c r="H88" s="17"/>
      <c r="I88" s="17"/>
      <c r="J88" s="17"/>
      <c r="K88" s="17"/>
      <c r="L88" s="17"/>
      <c r="M88" s="17"/>
      <c r="N88" s="17"/>
      <c r="O88" s="17"/>
      <c r="P88" s="17"/>
      <c r="Q88" s="17"/>
    </row>
    <row r="89" spans="1:17" ht="15" customHeight="1" x14ac:dyDescent="0.3">
      <c r="A89" s="17"/>
      <c r="B89" s="17"/>
      <c r="C89" s="17"/>
      <c r="D89" s="17"/>
      <c r="E89" s="17"/>
      <c r="F89" s="17"/>
      <c r="G89" s="17"/>
      <c r="H89" s="17"/>
      <c r="I89" s="17"/>
      <c r="J89" s="17"/>
      <c r="K89" s="17"/>
      <c r="L89" s="17"/>
      <c r="M89" s="17"/>
      <c r="N89" s="17"/>
      <c r="O89" s="17"/>
      <c r="P89" s="17"/>
      <c r="Q89" s="17"/>
    </row>
    <row r="90" spans="1:17" ht="15" customHeight="1" x14ac:dyDescent="0.3">
      <c r="A90" s="17"/>
      <c r="B90" s="17"/>
      <c r="C90" s="17"/>
      <c r="D90" s="17"/>
      <c r="E90" s="17"/>
      <c r="F90" s="22"/>
      <c r="G90" s="23"/>
      <c r="H90" s="17"/>
      <c r="I90" s="24"/>
      <c r="J90" s="24"/>
      <c r="K90" s="24"/>
      <c r="L90" s="17"/>
      <c r="M90" s="17"/>
      <c r="N90" s="24"/>
      <c r="O90" s="17"/>
      <c r="P90" s="17"/>
      <c r="Q90" s="17"/>
    </row>
    <row r="91" spans="1:17" ht="15" customHeight="1" x14ac:dyDescent="0.3">
      <c r="A91" s="17"/>
      <c r="B91" s="17"/>
      <c r="C91" s="17"/>
      <c r="D91" s="17"/>
      <c r="E91" s="17"/>
      <c r="F91" s="22"/>
      <c r="G91" s="17"/>
      <c r="H91" s="17"/>
      <c r="I91" s="24"/>
      <c r="J91" s="24"/>
      <c r="K91" s="24"/>
      <c r="L91" s="17"/>
      <c r="M91" s="24"/>
      <c r="N91" s="17"/>
      <c r="O91" s="24"/>
      <c r="P91" s="17"/>
      <c r="Q91" s="17"/>
    </row>
    <row r="92" spans="1:17" ht="15" customHeight="1" x14ac:dyDescent="0.3">
      <c r="A92" s="17"/>
      <c r="B92" s="17"/>
      <c r="C92" s="17"/>
      <c r="D92" s="17"/>
      <c r="E92" s="17"/>
      <c r="F92" s="22"/>
      <c r="G92" s="23"/>
      <c r="H92" s="17"/>
      <c r="I92" s="24"/>
      <c r="J92" s="24"/>
      <c r="K92" s="24"/>
      <c r="L92" s="17"/>
      <c r="M92" s="17"/>
      <c r="N92" s="24"/>
      <c r="O92" s="17"/>
      <c r="P92" s="17"/>
      <c r="Q92" s="17"/>
    </row>
    <row r="93" spans="1:17" ht="15" customHeight="1" x14ac:dyDescent="0.3">
      <c r="A93" s="17"/>
      <c r="B93" s="17"/>
      <c r="C93" s="17"/>
      <c r="D93" s="17"/>
      <c r="E93" s="17"/>
      <c r="F93" s="22"/>
      <c r="G93" s="17"/>
      <c r="H93" s="17"/>
      <c r="I93" s="24"/>
      <c r="J93" s="24"/>
      <c r="K93" s="24"/>
      <c r="L93" s="17"/>
      <c r="M93" s="24"/>
      <c r="N93" s="17"/>
      <c r="O93" s="24"/>
      <c r="P93" s="17"/>
      <c r="Q93" s="17"/>
    </row>
    <row r="94" spans="1:17" ht="15" customHeight="1" x14ac:dyDescent="0.3">
      <c r="A94" s="17"/>
      <c r="B94" s="17"/>
      <c r="C94" s="17"/>
      <c r="D94" s="17"/>
      <c r="E94" s="17"/>
      <c r="F94" s="22"/>
      <c r="G94" s="23"/>
      <c r="H94" s="17"/>
      <c r="I94" s="24"/>
      <c r="J94" s="24"/>
      <c r="K94" s="24"/>
      <c r="L94" s="17"/>
      <c r="M94" s="17"/>
      <c r="N94" s="24"/>
      <c r="O94" s="17"/>
      <c r="P94" s="17"/>
      <c r="Q94" s="17"/>
    </row>
    <row r="95" spans="1:17" ht="15" customHeight="1" x14ac:dyDescent="0.3">
      <c r="A95" s="17"/>
      <c r="B95" s="17"/>
      <c r="C95" s="17"/>
      <c r="D95" s="17"/>
      <c r="E95" s="17"/>
      <c r="F95" s="22"/>
      <c r="G95" s="17"/>
      <c r="H95" s="17"/>
      <c r="I95" s="24"/>
      <c r="J95" s="24"/>
      <c r="K95" s="24"/>
      <c r="L95" s="17"/>
      <c r="M95" s="24"/>
      <c r="N95" s="17"/>
      <c r="O95" s="24"/>
      <c r="P95" s="17"/>
      <c r="Q95" s="17"/>
    </row>
    <row r="96" spans="1:17" ht="15" customHeight="1" x14ac:dyDescent="0.3">
      <c r="A96" s="17"/>
      <c r="B96" s="17"/>
      <c r="C96" s="17"/>
      <c r="D96" s="17"/>
      <c r="E96" s="17"/>
      <c r="F96" s="22"/>
      <c r="G96" s="23"/>
      <c r="H96" s="17"/>
      <c r="I96" s="24"/>
      <c r="J96" s="24"/>
      <c r="K96" s="24"/>
      <c r="L96" s="17"/>
      <c r="M96" s="17"/>
      <c r="N96" s="24"/>
      <c r="O96" s="17"/>
      <c r="P96" s="17"/>
      <c r="Q96" s="17"/>
    </row>
    <row r="97" spans="1:17" ht="15" customHeight="1" x14ac:dyDescent="0.3">
      <c r="A97" s="17"/>
      <c r="B97" s="17"/>
      <c r="C97" s="17"/>
      <c r="D97" s="17"/>
      <c r="E97" s="17"/>
      <c r="F97" s="22"/>
      <c r="G97" s="17"/>
      <c r="H97" s="17"/>
      <c r="I97" s="24"/>
      <c r="J97" s="24"/>
      <c r="K97" s="24"/>
      <c r="L97" s="17"/>
      <c r="M97" s="24"/>
      <c r="N97" s="17"/>
      <c r="O97" s="24"/>
      <c r="P97" s="17"/>
      <c r="Q97" s="17"/>
    </row>
    <row r="98" spans="1:17" ht="15" customHeight="1" x14ac:dyDescent="0.3">
      <c r="A98" s="17"/>
      <c r="B98" s="17"/>
      <c r="C98" s="17"/>
      <c r="D98" s="17"/>
      <c r="E98" s="17"/>
      <c r="F98" s="22"/>
      <c r="G98" s="23"/>
      <c r="H98" s="17"/>
      <c r="I98" s="24"/>
      <c r="J98" s="24"/>
      <c r="K98" s="24"/>
      <c r="L98" s="17"/>
      <c r="M98" s="17"/>
      <c r="N98" s="24"/>
      <c r="O98" s="17"/>
      <c r="P98" s="17"/>
      <c r="Q98" s="17"/>
    </row>
    <row r="99" spans="1:17" ht="15" customHeight="1" x14ac:dyDescent="0.3">
      <c r="A99" s="17"/>
      <c r="B99" s="17"/>
      <c r="C99" s="17"/>
      <c r="D99" s="17"/>
      <c r="E99" s="17"/>
      <c r="F99" s="22"/>
      <c r="G99" s="17"/>
      <c r="H99" s="17"/>
      <c r="I99" s="24"/>
      <c r="J99" s="24"/>
      <c r="K99" s="24"/>
      <c r="L99" s="17"/>
      <c r="M99" s="24"/>
      <c r="N99" s="17"/>
      <c r="O99" s="24"/>
      <c r="P99" s="17"/>
      <c r="Q99" s="17"/>
    </row>
    <row r="100" spans="1:17" ht="15" customHeight="1" x14ac:dyDescent="0.3">
      <c r="A100" s="17"/>
      <c r="B100" s="17"/>
      <c r="C100" s="17"/>
      <c r="D100" s="17"/>
      <c r="E100" s="17"/>
      <c r="F100" s="22"/>
      <c r="G100" s="23"/>
      <c r="H100" s="17"/>
      <c r="I100" s="24"/>
      <c r="J100" s="24"/>
      <c r="K100" s="24"/>
      <c r="L100" s="17"/>
      <c r="M100" s="17"/>
      <c r="N100" s="24"/>
      <c r="O100" s="17"/>
      <c r="P100" s="17"/>
      <c r="Q100" s="17"/>
    </row>
    <row r="101" spans="1:17" ht="15" customHeight="1" x14ac:dyDescent="0.3">
      <c r="A101" s="17"/>
      <c r="B101" s="17"/>
      <c r="C101" s="17"/>
      <c r="D101" s="17"/>
      <c r="E101" s="17"/>
      <c r="F101" s="22"/>
      <c r="G101" s="17"/>
      <c r="H101" s="17"/>
      <c r="I101" s="24"/>
      <c r="J101" s="24"/>
      <c r="K101" s="24"/>
      <c r="L101" s="17"/>
      <c r="M101" s="24"/>
      <c r="N101" s="17"/>
      <c r="O101" s="24"/>
      <c r="P101" s="17"/>
      <c r="Q101" s="17"/>
    </row>
    <row r="102" spans="1:17" ht="15" customHeight="1" x14ac:dyDescent="0.3">
      <c r="A102" s="17"/>
      <c r="B102" s="17"/>
      <c r="C102" s="17"/>
      <c r="D102" s="17"/>
      <c r="E102" s="17"/>
      <c r="F102" s="22"/>
      <c r="G102" s="23"/>
      <c r="H102" s="17"/>
      <c r="I102" s="24"/>
      <c r="J102" s="24"/>
      <c r="K102" s="24"/>
      <c r="L102" s="17"/>
      <c r="M102" s="17"/>
      <c r="N102" s="24"/>
      <c r="O102" s="17"/>
      <c r="P102" s="17"/>
      <c r="Q102" s="17"/>
    </row>
    <row r="103" spans="1:17" ht="15" customHeight="1" x14ac:dyDescent="0.3">
      <c r="A103" s="17"/>
      <c r="B103" s="17"/>
      <c r="C103" s="17"/>
      <c r="D103" s="17"/>
      <c r="E103" s="17"/>
      <c r="F103" s="22"/>
      <c r="G103" s="17"/>
      <c r="H103" s="17"/>
      <c r="I103" s="24"/>
      <c r="J103" s="24"/>
      <c r="K103" s="24"/>
      <c r="L103" s="17"/>
      <c r="M103" s="24"/>
      <c r="N103" s="17"/>
      <c r="O103" s="24"/>
      <c r="P103" s="17"/>
      <c r="Q103" s="17"/>
    </row>
    <row r="104" spans="1:17" ht="15" customHeight="1" x14ac:dyDescent="0.3">
      <c r="A104" s="17"/>
      <c r="B104" s="17"/>
      <c r="C104" s="17"/>
      <c r="D104" s="17"/>
      <c r="E104" s="17"/>
      <c r="F104" s="22"/>
      <c r="G104" s="23"/>
      <c r="H104" s="17"/>
      <c r="I104" s="24"/>
      <c r="J104" s="24"/>
      <c r="K104" s="24"/>
      <c r="L104" s="17"/>
      <c r="M104" s="17"/>
      <c r="N104" s="24"/>
      <c r="O104" s="17"/>
      <c r="P104" s="17"/>
      <c r="Q104" s="17"/>
    </row>
    <row r="105" spans="1:17" ht="15" customHeight="1" x14ac:dyDescent="0.3">
      <c r="A105" s="17"/>
      <c r="B105" s="17"/>
      <c r="C105" s="17"/>
      <c r="D105" s="17"/>
      <c r="E105" s="17"/>
      <c r="F105" s="22"/>
      <c r="G105" s="17"/>
      <c r="H105" s="17"/>
      <c r="I105" s="24"/>
      <c r="J105" s="24"/>
      <c r="K105" s="24"/>
      <c r="L105" s="17"/>
      <c r="M105" s="24"/>
      <c r="N105" s="17"/>
      <c r="O105" s="24"/>
      <c r="P105" s="17"/>
      <c r="Q105" s="17"/>
    </row>
    <row r="106" spans="1:17" ht="15" customHeight="1" x14ac:dyDescent="0.3">
      <c r="A106" s="17"/>
      <c r="B106" s="17"/>
      <c r="C106" s="17"/>
      <c r="D106" s="17"/>
      <c r="E106" s="17"/>
      <c r="F106" s="22"/>
      <c r="G106" s="23"/>
      <c r="H106" s="17"/>
      <c r="I106" s="24"/>
      <c r="J106" s="24"/>
      <c r="K106" s="24"/>
      <c r="L106" s="17"/>
      <c r="M106" s="17"/>
      <c r="N106" s="24"/>
      <c r="O106" s="17"/>
      <c r="P106" s="17"/>
      <c r="Q106" s="17"/>
    </row>
    <row r="107" spans="1:17" ht="15" customHeight="1" x14ac:dyDescent="0.3">
      <c r="A107" s="17"/>
      <c r="B107" s="17"/>
      <c r="C107" s="17"/>
      <c r="D107" s="17"/>
      <c r="E107" s="17"/>
      <c r="F107" s="22"/>
      <c r="G107" s="17"/>
      <c r="H107" s="17"/>
      <c r="I107" s="24"/>
      <c r="J107" s="24"/>
      <c r="K107" s="24"/>
      <c r="L107" s="17"/>
      <c r="M107" s="24"/>
      <c r="N107" s="17"/>
      <c r="O107" s="24"/>
      <c r="P107" s="17"/>
      <c r="Q107" s="17"/>
    </row>
    <row r="108" spans="1:17" ht="15" customHeight="1" x14ac:dyDescent="0.3">
      <c r="A108" s="17"/>
      <c r="B108" s="17"/>
      <c r="C108" s="17"/>
      <c r="D108" s="17"/>
      <c r="E108" s="17"/>
      <c r="F108" s="22"/>
      <c r="G108" s="23"/>
      <c r="H108" s="17"/>
      <c r="I108" s="24"/>
      <c r="J108" s="24"/>
      <c r="K108" s="24"/>
      <c r="L108" s="17"/>
      <c r="M108" s="17"/>
      <c r="N108" s="24"/>
      <c r="O108" s="17"/>
      <c r="P108" s="17"/>
      <c r="Q108" s="17"/>
    </row>
    <row r="109" spans="1:17" ht="15" customHeight="1" x14ac:dyDescent="0.3">
      <c r="A109" s="17"/>
      <c r="B109" s="17"/>
      <c r="C109" s="17"/>
      <c r="D109" s="17"/>
      <c r="E109" s="17"/>
      <c r="F109" s="22"/>
      <c r="G109" s="17"/>
      <c r="H109" s="17"/>
      <c r="I109" s="24"/>
      <c r="J109" s="24"/>
      <c r="K109" s="24"/>
      <c r="L109" s="17"/>
      <c r="M109" s="24"/>
      <c r="N109" s="17"/>
      <c r="O109" s="24"/>
      <c r="P109" s="17"/>
      <c r="Q109" s="17"/>
    </row>
    <row r="110" spans="1:17" ht="15" customHeight="1" x14ac:dyDescent="0.3">
      <c r="A110" s="17"/>
      <c r="B110" s="17"/>
      <c r="C110" s="17"/>
      <c r="D110" s="17"/>
      <c r="E110" s="17"/>
      <c r="F110" s="22"/>
      <c r="G110" s="23"/>
      <c r="H110" s="17"/>
      <c r="I110" s="24"/>
      <c r="J110" s="24"/>
      <c r="K110" s="24"/>
      <c r="L110" s="17"/>
      <c r="M110" s="17"/>
      <c r="N110" s="24"/>
      <c r="O110" s="17"/>
      <c r="P110" s="17"/>
      <c r="Q110" s="17"/>
    </row>
    <row r="111" spans="1:17" ht="15" customHeight="1" x14ac:dyDescent="0.3">
      <c r="A111" s="17"/>
      <c r="B111" s="17"/>
      <c r="C111" s="17"/>
      <c r="D111" s="17"/>
      <c r="E111" s="17"/>
      <c r="F111" s="22"/>
      <c r="G111" s="17"/>
      <c r="H111" s="17"/>
      <c r="I111" s="24"/>
      <c r="J111" s="24"/>
      <c r="K111" s="24"/>
      <c r="L111" s="17"/>
      <c r="M111" s="24"/>
      <c r="N111" s="17"/>
      <c r="O111" s="24"/>
      <c r="P111" s="17"/>
      <c r="Q111" s="17"/>
    </row>
    <row r="112" spans="1:17" ht="15" customHeight="1" x14ac:dyDescent="0.3">
      <c r="A112" s="17"/>
      <c r="B112" s="17"/>
      <c r="C112" s="17"/>
      <c r="D112" s="17"/>
      <c r="E112" s="17"/>
      <c r="F112" s="22"/>
      <c r="G112" s="23"/>
      <c r="H112" s="17"/>
      <c r="I112" s="24"/>
      <c r="J112" s="24"/>
      <c r="K112" s="24"/>
      <c r="L112" s="17"/>
      <c r="M112" s="17"/>
      <c r="N112" s="24"/>
      <c r="O112" s="17"/>
      <c r="P112" s="17"/>
      <c r="Q112" s="17"/>
    </row>
    <row r="113" spans="1:17" ht="15" customHeight="1" x14ac:dyDescent="0.3">
      <c r="A113" s="17"/>
      <c r="B113" s="17"/>
      <c r="C113" s="17"/>
      <c r="D113" s="17"/>
      <c r="E113" s="17"/>
      <c r="F113" s="22"/>
      <c r="G113" s="17"/>
      <c r="H113" s="17"/>
      <c r="I113" s="24"/>
      <c r="J113" s="24"/>
      <c r="K113" s="24"/>
      <c r="L113" s="17"/>
      <c r="M113" s="24"/>
      <c r="N113" s="17"/>
      <c r="O113" s="24"/>
      <c r="P113" s="17"/>
      <c r="Q113" s="17"/>
    </row>
    <row r="114" spans="1:17" ht="15" customHeight="1" x14ac:dyDescent="0.3">
      <c r="A114" s="17"/>
      <c r="B114" s="17"/>
      <c r="C114" s="17"/>
      <c r="D114" s="17"/>
      <c r="E114" s="17"/>
      <c r="F114" s="22"/>
      <c r="G114" s="23"/>
      <c r="H114" s="17"/>
      <c r="I114" s="24"/>
      <c r="J114" s="24"/>
      <c r="K114" s="24"/>
      <c r="L114" s="17"/>
      <c r="M114" s="17"/>
      <c r="N114" s="24"/>
      <c r="O114" s="17"/>
      <c r="P114" s="17"/>
      <c r="Q114" s="17"/>
    </row>
    <row r="115" spans="1:17" ht="15" customHeight="1" x14ac:dyDescent="0.3">
      <c r="A115" s="17"/>
      <c r="B115" s="17"/>
      <c r="C115" s="17"/>
      <c r="D115" s="17"/>
      <c r="E115" s="17"/>
      <c r="F115" s="22"/>
      <c r="G115" s="17"/>
      <c r="H115" s="17"/>
      <c r="I115" s="24"/>
      <c r="J115" s="24"/>
      <c r="K115" s="24"/>
      <c r="L115" s="17"/>
      <c r="M115" s="24"/>
      <c r="N115" s="17"/>
      <c r="O115" s="24"/>
      <c r="P115" s="17"/>
      <c r="Q115" s="17"/>
    </row>
    <row r="116" spans="1:17" ht="15" customHeight="1" x14ac:dyDescent="0.3">
      <c r="A116" s="17"/>
      <c r="B116" s="17"/>
      <c r="C116" s="17"/>
      <c r="D116" s="17"/>
      <c r="E116" s="17"/>
      <c r="F116" s="22"/>
      <c r="G116" s="23"/>
      <c r="H116" s="17"/>
      <c r="I116" s="24"/>
      <c r="J116" s="24"/>
      <c r="K116" s="24"/>
      <c r="L116" s="17"/>
      <c r="M116" s="17"/>
      <c r="N116" s="24"/>
      <c r="O116" s="17"/>
      <c r="P116" s="17"/>
      <c r="Q116" s="17"/>
    </row>
    <row r="117" spans="1:17" ht="15" customHeight="1" x14ac:dyDescent="0.3">
      <c r="A117" s="17"/>
      <c r="B117" s="17"/>
      <c r="C117" s="17"/>
      <c r="D117" s="17"/>
      <c r="E117" s="17"/>
      <c r="F117" s="22"/>
      <c r="G117" s="17"/>
      <c r="H117" s="17"/>
      <c r="I117" s="24"/>
      <c r="J117" s="24"/>
      <c r="K117" s="24"/>
      <c r="L117" s="17"/>
      <c r="M117" s="24"/>
      <c r="N117" s="17"/>
      <c r="O117" s="24"/>
      <c r="P117" s="17"/>
      <c r="Q117" s="17"/>
    </row>
    <row r="118" spans="1:17" ht="15" customHeight="1" x14ac:dyDescent="0.3">
      <c r="A118" s="17"/>
      <c r="B118" s="17"/>
      <c r="C118" s="17"/>
      <c r="D118" s="17"/>
      <c r="E118" s="17"/>
      <c r="F118" s="22"/>
      <c r="G118" s="23"/>
      <c r="H118" s="17"/>
      <c r="I118" s="24"/>
      <c r="J118" s="24"/>
      <c r="K118" s="24"/>
      <c r="L118" s="17"/>
      <c r="M118" s="17"/>
      <c r="N118" s="24"/>
      <c r="O118" s="17"/>
      <c r="P118" s="17"/>
      <c r="Q118" s="17"/>
    </row>
    <row r="119" spans="1:17" ht="15" customHeight="1" x14ac:dyDescent="0.3">
      <c r="A119" s="17"/>
      <c r="B119" s="17"/>
      <c r="C119" s="17"/>
      <c r="D119" s="17"/>
      <c r="E119" s="17"/>
      <c r="F119" s="22"/>
      <c r="G119" s="17"/>
      <c r="H119" s="17"/>
      <c r="I119" s="24"/>
      <c r="J119" s="24"/>
      <c r="K119" s="24"/>
      <c r="L119" s="17"/>
      <c r="M119" s="24"/>
      <c r="N119" s="17"/>
      <c r="O119" s="24"/>
      <c r="P119" s="17"/>
      <c r="Q119" s="17"/>
    </row>
    <row r="120" spans="1:17" ht="15" customHeight="1" x14ac:dyDescent="0.3">
      <c r="A120" s="17"/>
      <c r="B120" s="17"/>
      <c r="C120" s="17"/>
      <c r="D120" s="17"/>
      <c r="E120" s="17"/>
      <c r="F120" s="22"/>
      <c r="G120" s="23"/>
      <c r="H120" s="17"/>
      <c r="I120" s="24"/>
      <c r="J120" s="24"/>
      <c r="K120" s="24"/>
      <c r="L120" s="17"/>
      <c r="M120" s="17"/>
      <c r="N120" s="24"/>
      <c r="O120" s="17"/>
      <c r="P120" s="17"/>
      <c r="Q120" s="17"/>
    </row>
    <row r="121" spans="1:17" ht="15" customHeight="1" x14ac:dyDescent="0.3">
      <c r="A121" s="17"/>
      <c r="B121" s="17"/>
      <c r="C121" s="17"/>
      <c r="D121" s="17"/>
      <c r="E121" s="17"/>
      <c r="F121" s="22"/>
      <c r="G121" s="17"/>
      <c r="H121" s="17"/>
      <c r="I121" s="24"/>
      <c r="J121" s="24"/>
      <c r="K121" s="24"/>
      <c r="L121" s="17"/>
      <c r="M121" s="24"/>
      <c r="N121" s="17"/>
      <c r="O121" s="24"/>
      <c r="P121" s="17"/>
      <c r="Q121" s="17"/>
    </row>
    <row r="122" spans="1:17" ht="15" customHeight="1" x14ac:dyDescent="0.3">
      <c r="A122" s="17"/>
      <c r="B122" s="17"/>
      <c r="C122" s="17"/>
      <c r="D122" s="17"/>
      <c r="E122" s="17"/>
      <c r="F122" s="22"/>
      <c r="G122" s="23"/>
      <c r="H122" s="17"/>
      <c r="I122" s="24"/>
      <c r="J122" s="24"/>
      <c r="K122" s="24"/>
      <c r="L122" s="17"/>
      <c r="M122" s="17"/>
      <c r="N122" s="24"/>
      <c r="O122" s="17"/>
      <c r="P122" s="17"/>
      <c r="Q122" s="17"/>
    </row>
    <row r="123" spans="1:17" ht="15" customHeight="1" x14ac:dyDescent="0.3">
      <c r="A123" s="17"/>
      <c r="B123" s="17"/>
      <c r="C123" s="17"/>
      <c r="D123" s="17"/>
      <c r="E123" s="17"/>
      <c r="F123" s="22"/>
      <c r="G123" s="17"/>
      <c r="H123" s="17"/>
      <c r="I123" s="24"/>
      <c r="J123" s="24"/>
      <c r="K123" s="24"/>
      <c r="L123" s="17"/>
      <c r="M123" s="24"/>
      <c r="N123" s="17"/>
      <c r="O123" s="24"/>
      <c r="P123" s="17"/>
      <c r="Q123" s="17"/>
    </row>
    <row r="124" spans="1:17" ht="15" customHeight="1" x14ac:dyDescent="0.3">
      <c r="A124" s="17"/>
      <c r="B124" s="17"/>
      <c r="C124" s="17"/>
      <c r="D124" s="17"/>
      <c r="E124" s="17"/>
      <c r="F124" s="22"/>
      <c r="G124" s="23"/>
      <c r="H124" s="17"/>
      <c r="I124" s="24"/>
      <c r="J124" s="24"/>
      <c r="K124" s="24"/>
      <c r="L124" s="17"/>
      <c r="M124" s="17"/>
      <c r="N124" s="24"/>
      <c r="O124" s="17"/>
      <c r="P124" s="17"/>
      <c r="Q124" s="17"/>
    </row>
    <row r="125" spans="1:17" ht="15" customHeight="1" x14ac:dyDescent="0.3">
      <c r="A125" s="17"/>
      <c r="B125" s="17"/>
      <c r="C125" s="17"/>
      <c r="D125" s="17"/>
      <c r="E125" s="17"/>
      <c r="F125" s="22"/>
      <c r="G125" s="17"/>
      <c r="H125" s="17"/>
      <c r="I125" s="24"/>
      <c r="J125" s="24"/>
      <c r="K125" s="24"/>
      <c r="L125" s="17"/>
      <c r="M125" s="24"/>
      <c r="N125" s="17"/>
      <c r="O125" s="24"/>
      <c r="P125" s="17"/>
      <c r="Q125" s="17"/>
    </row>
    <row r="126" spans="1:17" ht="15" customHeight="1" x14ac:dyDescent="0.3">
      <c r="A126" s="17"/>
      <c r="B126" s="17"/>
      <c r="C126" s="17"/>
      <c r="D126" s="17"/>
      <c r="E126" s="17"/>
      <c r="F126" s="22"/>
      <c r="G126" s="23"/>
      <c r="H126" s="17"/>
      <c r="I126" s="24"/>
      <c r="J126" s="24"/>
      <c r="K126" s="24"/>
      <c r="L126" s="17"/>
      <c r="M126" s="17"/>
      <c r="N126" s="24"/>
      <c r="O126" s="17"/>
      <c r="P126" s="17"/>
      <c r="Q126" s="17"/>
    </row>
    <row r="127" spans="1:17" ht="15" customHeight="1" x14ac:dyDescent="0.3">
      <c r="A127" s="17"/>
      <c r="B127" s="17"/>
      <c r="C127" s="17"/>
      <c r="D127" s="17"/>
      <c r="E127" s="17"/>
      <c r="F127" s="22"/>
      <c r="G127" s="17"/>
      <c r="H127" s="17"/>
      <c r="I127" s="24"/>
      <c r="J127" s="24"/>
      <c r="K127" s="24"/>
      <c r="L127" s="17"/>
      <c r="M127" s="24"/>
      <c r="N127" s="17"/>
      <c r="O127" s="24"/>
      <c r="P127" s="17"/>
      <c r="Q127" s="17"/>
    </row>
    <row r="128" spans="1:17" ht="15" customHeight="1" x14ac:dyDescent="0.3">
      <c r="A128" s="17"/>
      <c r="B128" s="17"/>
      <c r="C128" s="17"/>
      <c r="D128" s="17"/>
      <c r="E128" s="17"/>
      <c r="F128" s="22"/>
      <c r="G128" s="23"/>
      <c r="H128" s="17"/>
      <c r="I128" s="24"/>
      <c r="J128" s="24"/>
      <c r="K128" s="24"/>
      <c r="L128" s="17"/>
      <c r="M128" s="17"/>
      <c r="N128" s="24"/>
      <c r="O128" s="17"/>
      <c r="P128" s="17"/>
      <c r="Q128" s="17"/>
    </row>
    <row r="129" spans="1:17" ht="15" customHeight="1" x14ac:dyDescent="0.3">
      <c r="A129" s="17"/>
      <c r="B129" s="17"/>
      <c r="C129" s="17"/>
      <c r="D129" s="17"/>
      <c r="E129" s="17"/>
      <c r="F129" s="22"/>
      <c r="G129" s="17"/>
      <c r="H129" s="17"/>
      <c r="I129" s="24"/>
      <c r="J129" s="24"/>
      <c r="K129" s="24"/>
      <c r="L129" s="17"/>
      <c r="M129" s="24"/>
      <c r="N129" s="17"/>
      <c r="O129" s="24"/>
      <c r="P129" s="17"/>
      <c r="Q129" s="17"/>
    </row>
    <row r="130" spans="1:17" ht="15" customHeight="1" x14ac:dyDescent="0.3">
      <c r="A130" s="17"/>
      <c r="B130" s="17"/>
      <c r="C130" s="17"/>
      <c r="D130" s="17"/>
      <c r="E130" s="17"/>
      <c r="F130" s="22"/>
      <c r="G130" s="23"/>
      <c r="H130" s="17"/>
      <c r="I130" s="24"/>
      <c r="J130" s="24"/>
      <c r="K130" s="24"/>
      <c r="L130" s="17"/>
      <c r="M130" s="17"/>
      <c r="N130" s="24"/>
      <c r="O130" s="17"/>
      <c r="P130" s="17"/>
      <c r="Q130" s="17"/>
    </row>
    <row r="131" spans="1:17" ht="15" customHeight="1" x14ac:dyDescent="0.3">
      <c r="A131" s="17"/>
      <c r="B131" s="17"/>
      <c r="C131" s="17"/>
      <c r="D131" s="17"/>
      <c r="E131" s="17"/>
      <c r="F131" s="22"/>
      <c r="G131" s="17"/>
      <c r="H131" s="17"/>
      <c r="I131" s="24"/>
      <c r="J131" s="24"/>
      <c r="K131" s="24"/>
      <c r="L131" s="17"/>
      <c r="M131" s="24"/>
      <c r="N131" s="17"/>
      <c r="O131" s="24"/>
      <c r="P131" s="17"/>
      <c r="Q131" s="17"/>
    </row>
    <row r="132" spans="1:17" ht="15" customHeight="1" x14ac:dyDescent="0.3">
      <c r="A132" s="17"/>
      <c r="B132" s="17"/>
      <c r="C132" s="17"/>
      <c r="D132" s="17"/>
      <c r="E132" s="17"/>
      <c r="F132" s="22"/>
      <c r="G132" s="23"/>
      <c r="H132" s="17"/>
      <c r="I132" s="24"/>
      <c r="J132" s="24"/>
      <c r="K132" s="24"/>
      <c r="L132" s="17"/>
      <c r="M132" s="17"/>
      <c r="N132" s="24"/>
      <c r="O132" s="17"/>
      <c r="P132" s="17"/>
      <c r="Q132" s="17"/>
    </row>
    <row r="133" spans="1:17" ht="15" customHeight="1" x14ac:dyDescent="0.3">
      <c r="A133" s="17"/>
      <c r="B133" s="17"/>
      <c r="C133" s="17"/>
      <c r="D133" s="17"/>
      <c r="E133" s="17"/>
      <c r="F133" s="22"/>
      <c r="G133" s="17"/>
      <c r="H133" s="17"/>
      <c r="I133" s="24"/>
      <c r="J133" s="24"/>
      <c r="K133" s="24"/>
      <c r="L133" s="17"/>
      <c r="M133" s="24"/>
      <c r="N133" s="17"/>
      <c r="O133" s="24"/>
      <c r="P133" s="17"/>
      <c r="Q133" s="17"/>
    </row>
    <row r="134" spans="1:17" ht="15" customHeight="1" x14ac:dyDescent="0.3">
      <c r="A134" s="17"/>
      <c r="B134" s="17"/>
      <c r="C134" s="17"/>
      <c r="D134" s="17"/>
      <c r="E134" s="17"/>
      <c r="F134" s="22"/>
      <c r="G134" s="23"/>
      <c r="H134" s="17"/>
      <c r="I134" s="24"/>
      <c r="J134" s="24"/>
      <c r="K134" s="24"/>
      <c r="L134" s="17"/>
      <c r="M134" s="17"/>
      <c r="N134" s="24"/>
      <c r="O134" s="17"/>
      <c r="P134" s="17"/>
      <c r="Q134" s="17"/>
    </row>
    <row r="135" spans="1:17" ht="15" customHeight="1" x14ac:dyDescent="0.3">
      <c r="A135" s="17"/>
      <c r="B135" s="17"/>
      <c r="C135" s="17"/>
      <c r="D135" s="17"/>
      <c r="E135" s="17"/>
      <c r="F135" s="22"/>
      <c r="G135" s="17"/>
      <c r="H135" s="17"/>
      <c r="I135" s="24"/>
      <c r="J135" s="24"/>
      <c r="K135" s="24"/>
      <c r="L135" s="17"/>
      <c r="M135" s="24"/>
      <c r="N135" s="17"/>
      <c r="O135" s="24"/>
      <c r="P135" s="17"/>
      <c r="Q135" s="17"/>
    </row>
    <row r="136" spans="1:17" ht="15" customHeight="1" x14ac:dyDescent="0.3">
      <c r="A136" s="17"/>
      <c r="B136" s="17"/>
      <c r="C136" s="17"/>
      <c r="D136" s="17"/>
      <c r="E136" s="17"/>
      <c r="F136" s="22"/>
      <c r="G136" s="23"/>
      <c r="H136" s="17"/>
      <c r="I136" s="24"/>
      <c r="J136" s="24"/>
      <c r="K136" s="24"/>
      <c r="L136" s="17"/>
      <c r="M136" s="17"/>
      <c r="N136" s="24"/>
      <c r="O136" s="17"/>
      <c r="P136" s="17"/>
      <c r="Q136" s="17"/>
    </row>
    <row r="137" spans="1:17" ht="15" customHeight="1" x14ac:dyDescent="0.3">
      <c r="A137" s="17"/>
      <c r="B137" s="17"/>
      <c r="C137" s="17"/>
      <c r="D137" s="17"/>
      <c r="E137" s="17"/>
      <c r="F137" s="22"/>
      <c r="G137" s="17"/>
      <c r="H137" s="17"/>
      <c r="I137" s="24"/>
      <c r="J137" s="24"/>
      <c r="K137" s="24"/>
      <c r="L137" s="17"/>
      <c r="M137" s="24"/>
      <c r="N137" s="17"/>
      <c r="O137" s="24"/>
      <c r="P137" s="17"/>
      <c r="Q137" s="17"/>
    </row>
    <row r="138" spans="1:17" ht="15" customHeight="1" x14ac:dyDescent="0.3">
      <c r="A138" s="17"/>
      <c r="B138" s="17"/>
      <c r="C138" s="17"/>
      <c r="D138" s="17"/>
      <c r="E138" s="17"/>
      <c r="F138" s="22"/>
      <c r="G138" s="23"/>
      <c r="H138" s="17"/>
      <c r="I138" s="24"/>
      <c r="J138" s="24"/>
      <c r="K138" s="24"/>
      <c r="L138" s="17"/>
      <c r="M138" s="17"/>
      <c r="N138" s="24"/>
      <c r="O138" s="17"/>
      <c r="P138" s="17"/>
      <c r="Q138" s="17"/>
    </row>
    <row r="139" spans="1:17" ht="15" customHeight="1" x14ac:dyDescent="0.3">
      <c r="A139" s="17"/>
      <c r="B139" s="17"/>
      <c r="C139" s="17"/>
      <c r="D139" s="17"/>
      <c r="E139" s="17"/>
      <c r="F139" s="22"/>
      <c r="G139" s="17"/>
      <c r="H139" s="17"/>
      <c r="I139" s="24"/>
      <c r="J139" s="24"/>
      <c r="K139" s="24"/>
      <c r="L139" s="17"/>
      <c r="M139" s="24"/>
      <c r="N139" s="17"/>
      <c r="O139" s="24"/>
      <c r="P139" s="17"/>
      <c r="Q139" s="17"/>
    </row>
    <row r="140" spans="1:17" ht="15" customHeight="1" x14ac:dyDescent="0.3">
      <c r="A140" s="17"/>
      <c r="B140" s="17"/>
      <c r="C140" s="17"/>
      <c r="D140" s="17"/>
      <c r="E140" s="17"/>
      <c r="F140" s="22"/>
      <c r="G140" s="23"/>
      <c r="H140" s="17"/>
      <c r="I140" s="24"/>
      <c r="J140" s="24"/>
      <c r="K140" s="24"/>
      <c r="L140" s="17"/>
      <c r="M140" s="17"/>
      <c r="N140" s="24"/>
      <c r="O140" s="17"/>
      <c r="P140" s="17"/>
      <c r="Q140" s="17"/>
    </row>
    <row r="141" spans="1:17" ht="15" customHeight="1" x14ac:dyDescent="0.3">
      <c r="A141" s="17"/>
      <c r="B141" s="17"/>
      <c r="C141" s="17"/>
      <c r="D141" s="17"/>
      <c r="E141" s="17"/>
      <c r="F141" s="22"/>
      <c r="G141" s="17"/>
      <c r="H141" s="17"/>
      <c r="I141" s="24"/>
      <c r="J141" s="24"/>
      <c r="K141" s="24"/>
      <c r="L141" s="17"/>
      <c r="M141" s="24"/>
      <c r="N141" s="17"/>
      <c r="O141" s="24"/>
      <c r="P141" s="17"/>
      <c r="Q141" s="17"/>
    </row>
    <row r="142" spans="1:17" ht="15" customHeight="1" x14ac:dyDescent="0.3">
      <c r="A142" s="17"/>
      <c r="B142" s="17"/>
      <c r="C142" s="17"/>
      <c r="D142" s="17"/>
      <c r="E142" s="17"/>
      <c r="F142" s="22"/>
      <c r="G142" s="23"/>
      <c r="H142" s="17"/>
      <c r="I142" s="24"/>
      <c r="J142" s="24"/>
      <c r="K142" s="24"/>
      <c r="L142" s="17"/>
      <c r="M142" s="17"/>
      <c r="N142" s="24"/>
      <c r="O142" s="17"/>
      <c r="P142" s="17"/>
      <c r="Q142" s="17"/>
    </row>
    <row r="143" spans="1:17" ht="15" customHeight="1" x14ac:dyDescent="0.3">
      <c r="A143" s="17"/>
      <c r="B143" s="17"/>
      <c r="C143" s="17"/>
      <c r="D143" s="17"/>
      <c r="E143" s="17"/>
      <c r="F143" s="22"/>
      <c r="G143" s="17"/>
      <c r="H143" s="17"/>
      <c r="I143" s="24"/>
      <c r="J143" s="24"/>
      <c r="K143" s="24"/>
      <c r="L143" s="17"/>
      <c r="M143" s="24"/>
      <c r="N143" s="17"/>
      <c r="O143" s="24"/>
      <c r="P143" s="17"/>
      <c r="Q143" s="17"/>
    </row>
    <row r="144" spans="1:17" ht="15" customHeight="1" x14ac:dyDescent="0.3">
      <c r="A144" s="17"/>
      <c r="B144" s="17"/>
      <c r="C144" s="17"/>
      <c r="D144" s="17"/>
      <c r="E144" s="17"/>
      <c r="F144" s="22"/>
      <c r="G144" s="23"/>
      <c r="H144" s="17"/>
      <c r="I144" s="24"/>
      <c r="J144" s="24"/>
      <c r="K144" s="24"/>
      <c r="L144" s="17"/>
      <c r="M144" s="17"/>
      <c r="N144" s="24"/>
      <c r="O144" s="17"/>
      <c r="P144" s="17"/>
      <c r="Q144" s="17"/>
    </row>
    <row r="145" spans="1:17" ht="15" customHeight="1" x14ac:dyDescent="0.3">
      <c r="A145" s="17"/>
      <c r="B145" s="17"/>
      <c r="C145" s="17"/>
      <c r="D145" s="17"/>
      <c r="E145" s="17"/>
      <c r="F145" s="22"/>
      <c r="G145" s="17"/>
      <c r="H145" s="17"/>
      <c r="I145" s="24"/>
      <c r="J145" s="24"/>
      <c r="K145" s="24"/>
      <c r="L145" s="17"/>
      <c r="M145" s="24"/>
      <c r="N145" s="17"/>
      <c r="O145" s="24"/>
      <c r="P145" s="17"/>
      <c r="Q145" s="17"/>
    </row>
    <row r="146" spans="1:17" ht="15" customHeight="1" x14ac:dyDescent="0.3">
      <c r="A146" s="17"/>
      <c r="B146" s="17"/>
      <c r="C146" s="17"/>
      <c r="D146" s="17"/>
      <c r="E146" s="17"/>
      <c r="F146" s="22"/>
      <c r="G146" s="23"/>
      <c r="H146" s="17"/>
      <c r="I146" s="24"/>
      <c r="J146" s="24"/>
      <c r="K146" s="24"/>
      <c r="L146" s="17"/>
      <c r="M146" s="17"/>
      <c r="N146" s="24"/>
      <c r="O146" s="17"/>
      <c r="P146" s="17"/>
      <c r="Q146" s="17"/>
    </row>
    <row r="147" spans="1:17" ht="15" customHeight="1" x14ac:dyDescent="0.3">
      <c r="A147" s="17"/>
      <c r="B147" s="17"/>
      <c r="C147" s="17"/>
      <c r="D147" s="17"/>
      <c r="E147" s="17"/>
      <c r="F147" s="22"/>
      <c r="G147" s="17"/>
      <c r="H147" s="17"/>
      <c r="I147" s="24"/>
      <c r="J147" s="24"/>
      <c r="K147" s="24"/>
      <c r="L147" s="17"/>
      <c r="M147" s="24"/>
      <c r="N147" s="17"/>
      <c r="O147" s="24"/>
      <c r="P147" s="17"/>
      <c r="Q147" s="17"/>
    </row>
    <row r="148" spans="1:17" ht="15" customHeight="1" x14ac:dyDescent="0.3">
      <c r="A148" s="17"/>
      <c r="B148" s="17"/>
      <c r="C148" s="17"/>
      <c r="D148" s="17"/>
      <c r="E148" s="17"/>
      <c r="F148" s="22"/>
      <c r="G148" s="23"/>
      <c r="H148" s="17"/>
      <c r="I148" s="24"/>
      <c r="J148" s="24"/>
      <c r="K148" s="24"/>
      <c r="L148" s="17"/>
      <c r="M148" s="17"/>
      <c r="N148" s="24"/>
      <c r="O148" s="17"/>
      <c r="P148" s="17"/>
      <c r="Q148" s="17"/>
    </row>
    <row r="149" spans="1:17" ht="15" customHeight="1" x14ac:dyDescent="0.3">
      <c r="A149" s="17"/>
      <c r="B149" s="17"/>
      <c r="C149" s="17"/>
      <c r="D149" s="17"/>
      <c r="E149" s="17"/>
      <c r="F149" s="22"/>
      <c r="G149" s="17"/>
      <c r="H149" s="17"/>
      <c r="I149" s="24"/>
      <c r="J149" s="24"/>
      <c r="K149" s="24"/>
      <c r="L149" s="17"/>
      <c r="M149" s="24"/>
      <c r="N149" s="17"/>
      <c r="O149" s="24"/>
      <c r="P149" s="17"/>
      <c r="Q149" s="17"/>
    </row>
    <row r="150" spans="1:17" ht="15" customHeight="1" x14ac:dyDescent="0.3">
      <c r="A150" s="17"/>
      <c r="B150" s="17"/>
      <c r="C150" s="17"/>
      <c r="D150" s="21"/>
      <c r="E150" s="21"/>
      <c r="F150" s="17"/>
      <c r="G150" s="17"/>
      <c r="H150" s="21"/>
      <c r="I150" s="25"/>
      <c r="J150" s="25"/>
      <c r="K150" s="25"/>
      <c r="L150" s="27"/>
      <c r="M150" s="17"/>
      <c r="N150" s="26"/>
      <c r="O150" s="17"/>
      <c r="P150" s="17"/>
      <c r="Q150" s="17"/>
    </row>
    <row r="151" spans="1:17" ht="15" customHeight="1" x14ac:dyDescent="0.3">
      <c r="A151" s="17"/>
      <c r="B151" s="17"/>
      <c r="C151" s="17"/>
      <c r="D151" s="17"/>
      <c r="E151" s="17"/>
      <c r="F151" s="17"/>
      <c r="G151" s="17"/>
      <c r="H151" s="17"/>
      <c r="I151" s="26"/>
      <c r="J151" s="26"/>
      <c r="K151" s="26"/>
      <c r="L151" s="17"/>
      <c r="M151" s="17"/>
      <c r="N151" s="26"/>
      <c r="O151" s="17"/>
      <c r="P151" s="17"/>
      <c r="Q151" s="17"/>
    </row>
    <row r="152" spans="1:17" ht="15" customHeight="1" x14ac:dyDescent="0.3">
      <c r="A152" s="17"/>
      <c r="B152" s="21"/>
      <c r="C152" s="17"/>
      <c r="D152" s="17"/>
      <c r="E152" s="21"/>
      <c r="F152" s="17"/>
      <c r="G152" s="17"/>
      <c r="H152" s="17"/>
      <c r="I152" s="17"/>
      <c r="J152" s="17"/>
      <c r="K152" s="17"/>
      <c r="L152" s="17"/>
      <c r="M152" s="17"/>
      <c r="N152" s="17"/>
      <c r="O152" s="17"/>
      <c r="P152" s="17"/>
      <c r="Q152" s="17"/>
    </row>
    <row r="153" spans="1:17" ht="15" customHeight="1" x14ac:dyDescent="0.3">
      <c r="A153" s="17"/>
      <c r="B153" s="17"/>
      <c r="C153" s="17"/>
      <c r="D153" s="17"/>
      <c r="E153" s="17"/>
      <c r="F153" s="17"/>
      <c r="G153" s="17"/>
      <c r="H153" s="17"/>
      <c r="I153" s="17"/>
      <c r="J153" s="17"/>
      <c r="K153" s="17"/>
      <c r="L153" s="17"/>
      <c r="M153" s="17"/>
      <c r="N153" s="17"/>
      <c r="O153" s="17"/>
      <c r="P153" s="17"/>
      <c r="Q153" s="17"/>
    </row>
    <row r="154" spans="1:17" ht="15" customHeight="1" x14ac:dyDescent="0.3">
      <c r="A154" s="17"/>
      <c r="B154" s="17"/>
      <c r="C154" s="17"/>
      <c r="D154" s="17"/>
      <c r="E154" s="17"/>
      <c r="F154" s="22"/>
      <c r="G154" s="23"/>
      <c r="H154" s="17"/>
      <c r="I154" s="24"/>
      <c r="J154" s="24"/>
      <c r="K154" s="24"/>
      <c r="L154" s="17"/>
      <c r="M154" s="17"/>
      <c r="N154" s="24"/>
      <c r="O154" s="17"/>
      <c r="P154" s="17"/>
      <c r="Q154" s="17"/>
    </row>
    <row r="155" spans="1:17" ht="15" customHeight="1" x14ac:dyDescent="0.3">
      <c r="A155" s="17"/>
      <c r="B155" s="17"/>
      <c r="C155" s="17"/>
      <c r="D155" s="17"/>
      <c r="E155" s="17"/>
      <c r="F155" s="22"/>
      <c r="G155" s="17"/>
      <c r="H155" s="17"/>
      <c r="I155" s="24"/>
      <c r="J155" s="24"/>
      <c r="K155" s="24"/>
      <c r="L155" s="17"/>
      <c r="M155" s="24"/>
      <c r="N155" s="17"/>
      <c r="O155" s="24"/>
      <c r="P155" s="17"/>
      <c r="Q155" s="17"/>
    </row>
    <row r="156" spans="1:17" ht="15" customHeight="1" x14ac:dyDescent="0.3">
      <c r="A156" s="17"/>
      <c r="B156" s="17"/>
      <c r="C156" s="17"/>
      <c r="D156" s="17"/>
      <c r="E156" s="17"/>
      <c r="F156" s="22"/>
      <c r="G156" s="23"/>
      <c r="H156" s="17"/>
      <c r="I156" s="24"/>
      <c r="J156" s="24"/>
      <c r="K156" s="24"/>
      <c r="L156" s="17"/>
      <c r="M156" s="17"/>
      <c r="N156" s="24"/>
      <c r="O156" s="17"/>
      <c r="P156" s="17"/>
      <c r="Q156" s="17"/>
    </row>
    <row r="157" spans="1:17" ht="15" customHeight="1" x14ac:dyDescent="0.3">
      <c r="A157" s="17"/>
      <c r="B157" s="17"/>
      <c r="C157" s="17"/>
      <c r="D157" s="17"/>
      <c r="E157" s="17"/>
      <c r="F157" s="22"/>
      <c r="G157" s="17"/>
      <c r="H157" s="17"/>
      <c r="I157" s="24"/>
      <c r="J157" s="24"/>
      <c r="K157" s="24"/>
      <c r="L157" s="17"/>
      <c r="M157" s="24"/>
      <c r="N157" s="17"/>
      <c r="O157" s="24"/>
      <c r="P157" s="17"/>
      <c r="Q157" s="17"/>
    </row>
    <row r="158" spans="1:17" ht="15" customHeight="1" x14ac:dyDescent="0.3">
      <c r="A158" s="17"/>
      <c r="B158" s="17"/>
      <c r="C158" s="17"/>
      <c r="D158" s="17"/>
      <c r="E158" s="17"/>
      <c r="F158" s="22"/>
      <c r="G158" s="23"/>
      <c r="H158" s="17"/>
      <c r="I158" s="24"/>
      <c r="J158" s="24"/>
      <c r="K158" s="24"/>
      <c r="L158" s="17"/>
      <c r="M158" s="17"/>
      <c r="N158" s="24"/>
      <c r="O158" s="17"/>
      <c r="P158" s="17"/>
      <c r="Q158" s="17"/>
    </row>
    <row r="159" spans="1:17" ht="15" customHeight="1" x14ac:dyDescent="0.3">
      <c r="A159" s="17"/>
      <c r="B159" s="17"/>
      <c r="C159" s="17"/>
      <c r="D159" s="17"/>
      <c r="E159" s="17"/>
      <c r="F159" s="22"/>
      <c r="G159" s="17"/>
      <c r="H159" s="17"/>
      <c r="I159" s="24"/>
      <c r="J159" s="24"/>
      <c r="K159" s="24"/>
      <c r="L159" s="17"/>
      <c r="M159" s="24"/>
      <c r="N159" s="17"/>
      <c r="O159" s="24"/>
      <c r="P159" s="17"/>
      <c r="Q159" s="17"/>
    </row>
    <row r="160" spans="1:17" ht="15" customHeight="1" x14ac:dyDescent="0.3">
      <c r="A160" s="17"/>
      <c r="B160" s="17"/>
      <c r="C160" s="17"/>
      <c r="D160" s="17"/>
      <c r="E160" s="17"/>
      <c r="F160" s="22"/>
      <c r="G160" s="23"/>
      <c r="H160" s="17"/>
      <c r="I160" s="24"/>
      <c r="J160" s="24"/>
      <c r="K160" s="24"/>
      <c r="L160" s="17"/>
      <c r="M160" s="17"/>
      <c r="N160" s="24"/>
      <c r="O160" s="17"/>
      <c r="P160" s="17"/>
      <c r="Q160" s="17"/>
    </row>
    <row r="161" spans="1:17" ht="15" customHeight="1" x14ac:dyDescent="0.3">
      <c r="A161" s="17"/>
      <c r="B161" s="17"/>
      <c r="C161" s="17"/>
      <c r="D161" s="17"/>
      <c r="E161" s="17"/>
      <c r="F161" s="22"/>
      <c r="G161" s="17"/>
      <c r="H161" s="17"/>
      <c r="I161" s="24"/>
      <c r="J161" s="24"/>
      <c r="K161" s="24"/>
      <c r="L161" s="17"/>
      <c r="M161" s="24"/>
      <c r="N161" s="17"/>
      <c r="O161" s="24"/>
      <c r="P161" s="17"/>
      <c r="Q161" s="17"/>
    </row>
    <row r="162" spans="1:17" ht="15" customHeight="1" x14ac:dyDescent="0.3">
      <c r="A162" s="17"/>
      <c r="B162" s="17"/>
      <c r="C162" s="17"/>
      <c r="D162" s="21"/>
      <c r="E162" s="21"/>
      <c r="F162" s="17"/>
      <c r="G162" s="17"/>
      <c r="H162" s="21"/>
      <c r="I162" s="25"/>
      <c r="J162" s="25"/>
      <c r="K162" s="25"/>
      <c r="L162" s="27"/>
      <c r="M162" s="17"/>
      <c r="N162" s="26"/>
      <c r="O162" s="17"/>
      <c r="P162" s="17"/>
      <c r="Q162" s="17"/>
    </row>
    <row r="163" spans="1:17" ht="15" customHeight="1" x14ac:dyDescent="0.3">
      <c r="A163" s="17"/>
      <c r="B163" s="17"/>
      <c r="C163" s="17"/>
      <c r="D163" s="17"/>
      <c r="E163" s="17"/>
      <c r="F163" s="17"/>
      <c r="G163" s="17"/>
      <c r="H163" s="17"/>
      <c r="I163" s="26"/>
      <c r="J163" s="26"/>
      <c r="K163" s="26"/>
      <c r="L163" s="17"/>
      <c r="M163" s="17"/>
      <c r="N163" s="26"/>
      <c r="O163" s="17"/>
      <c r="P163" s="17"/>
      <c r="Q163" s="17"/>
    </row>
    <row r="164" spans="1:17" ht="15" customHeight="1" x14ac:dyDescent="0.3">
      <c r="A164" s="17"/>
      <c r="B164" s="21"/>
      <c r="C164" s="17"/>
      <c r="D164" s="17"/>
      <c r="E164" s="21"/>
      <c r="F164" s="17"/>
      <c r="G164" s="17"/>
      <c r="H164" s="17"/>
      <c r="I164" s="17"/>
      <c r="J164" s="17"/>
      <c r="K164" s="17"/>
      <c r="L164" s="17"/>
      <c r="M164" s="17"/>
      <c r="N164" s="17"/>
      <c r="O164" s="17"/>
      <c r="P164" s="17"/>
      <c r="Q164" s="17"/>
    </row>
    <row r="165" spans="1:17" ht="15" customHeight="1" x14ac:dyDescent="0.3">
      <c r="A165" s="17"/>
      <c r="B165" s="17"/>
      <c r="C165" s="17"/>
      <c r="D165" s="17"/>
      <c r="E165" s="17"/>
      <c r="F165" s="17"/>
      <c r="G165" s="17"/>
      <c r="H165" s="17"/>
      <c r="I165" s="17"/>
      <c r="J165" s="17"/>
      <c r="K165" s="17"/>
      <c r="L165" s="17"/>
      <c r="M165" s="17"/>
      <c r="N165" s="17"/>
      <c r="O165" s="17"/>
      <c r="P165" s="17"/>
      <c r="Q165" s="17"/>
    </row>
    <row r="166" spans="1:17" ht="15" customHeight="1" x14ac:dyDescent="0.3">
      <c r="A166" s="17"/>
      <c r="B166" s="17"/>
      <c r="C166" s="17"/>
      <c r="D166" s="17"/>
      <c r="E166" s="17"/>
      <c r="F166" s="22"/>
      <c r="G166" s="23"/>
      <c r="H166" s="17"/>
      <c r="I166" s="24"/>
      <c r="J166" s="24"/>
      <c r="K166" s="24"/>
      <c r="L166" s="17"/>
      <c r="M166" s="17"/>
      <c r="N166" s="24"/>
      <c r="O166" s="17"/>
      <c r="P166" s="17"/>
      <c r="Q166" s="17"/>
    </row>
    <row r="167" spans="1:17" ht="15" customHeight="1" x14ac:dyDescent="0.3">
      <c r="A167" s="17"/>
      <c r="B167" s="17"/>
      <c r="C167" s="17"/>
      <c r="D167" s="17"/>
      <c r="E167" s="17"/>
      <c r="F167" s="22"/>
      <c r="G167" s="17"/>
      <c r="H167" s="17"/>
      <c r="I167" s="24"/>
      <c r="J167" s="24"/>
      <c r="K167" s="24"/>
      <c r="L167" s="17"/>
      <c r="M167" s="24"/>
      <c r="N167" s="17"/>
      <c r="O167" s="24"/>
      <c r="P167" s="17"/>
      <c r="Q167" s="17"/>
    </row>
    <row r="168" spans="1:17" ht="15" customHeight="1" x14ac:dyDescent="0.3">
      <c r="A168" s="17"/>
      <c r="B168" s="17"/>
      <c r="C168" s="17"/>
      <c r="D168" s="17"/>
      <c r="E168" s="17"/>
      <c r="F168" s="22"/>
      <c r="G168" s="23"/>
      <c r="H168" s="17"/>
      <c r="I168" s="24"/>
      <c r="J168" s="24"/>
      <c r="K168" s="24"/>
      <c r="L168" s="17"/>
      <c r="M168" s="17"/>
      <c r="N168" s="24"/>
      <c r="O168" s="17"/>
      <c r="P168" s="17"/>
      <c r="Q168" s="17"/>
    </row>
    <row r="169" spans="1:17" ht="15" customHeight="1" x14ac:dyDescent="0.3">
      <c r="A169" s="17"/>
      <c r="B169" s="17"/>
      <c r="C169" s="17"/>
      <c r="D169" s="17"/>
      <c r="E169" s="17"/>
      <c r="F169" s="22"/>
      <c r="G169" s="17"/>
      <c r="H169" s="17"/>
      <c r="I169" s="24"/>
      <c r="J169" s="24"/>
      <c r="K169" s="24"/>
      <c r="L169" s="17"/>
      <c r="M169" s="24"/>
      <c r="N169" s="17"/>
      <c r="O169" s="24"/>
      <c r="P169" s="17"/>
      <c r="Q169" s="17"/>
    </row>
    <row r="170" spans="1:17" ht="15" customHeight="1" x14ac:dyDescent="0.3">
      <c r="A170" s="17"/>
      <c r="B170" s="17"/>
      <c r="C170" s="17"/>
      <c r="D170" s="17"/>
      <c r="E170" s="17"/>
      <c r="F170" s="22"/>
      <c r="G170" s="23"/>
      <c r="H170" s="17"/>
      <c r="I170" s="24"/>
      <c r="J170" s="24"/>
      <c r="K170" s="24"/>
      <c r="L170" s="17"/>
      <c r="M170" s="17"/>
      <c r="N170" s="24"/>
      <c r="O170" s="17"/>
      <c r="P170" s="17"/>
      <c r="Q170" s="17"/>
    </row>
    <row r="171" spans="1:17" ht="15" customHeight="1" x14ac:dyDescent="0.3">
      <c r="A171" s="17"/>
      <c r="B171" s="17"/>
      <c r="C171" s="17"/>
      <c r="D171" s="17"/>
      <c r="E171" s="17"/>
      <c r="F171" s="22"/>
      <c r="G171" s="17"/>
      <c r="H171" s="17"/>
      <c r="I171" s="24"/>
      <c r="J171" s="24"/>
      <c r="K171" s="24"/>
      <c r="L171" s="17"/>
      <c r="M171" s="24"/>
      <c r="N171" s="17"/>
      <c r="O171" s="24"/>
      <c r="P171" s="17"/>
      <c r="Q171" s="17"/>
    </row>
    <row r="172" spans="1:17" ht="15" customHeight="1" x14ac:dyDescent="0.3">
      <c r="A172" s="17"/>
      <c r="B172" s="17"/>
      <c r="C172" s="17"/>
      <c r="D172" s="17"/>
      <c r="E172" s="17"/>
      <c r="F172" s="22"/>
      <c r="G172" s="23"/>
      <c r="H172" s="17"/>
      <c r="I172" s="24"/>
      <c r="J172" s="24"/>
      <c r="K172" s="24"/>
      <c r="L172" s="17"/>
      <c r="M172" s="17"/>
      <c r="N172" s="24"/>
      <c r="O172" s="17"/>
      <c r="P172" s="17"/>
      <c r="Q172" s="17"/>
    </row>
    <row r="173" spans="1:17" ht="15" customHeight="1" x14ac:dyDescent="0.3">
      <c r="A173" s="17"/>
      <c r="B173" s="17"/>
      <c r="C173" s="17"/>
      <c r="D173" s="17"/>
      <c r="E173" s="17"/>
      <c r="F173" s="22"/>
      <c r="G173" s="17"/>
      <c r="H173" s="17"/>
      <c r="I173" s="24"/>
      <c r="J173" s="24"/>
      <c r="K173" s="24"/>
      <c r="L173" s="17"/>
      <c r="M173" s="24"/>
      <c r="N173" s="17"/>
      <c r="O173" s="24"/>
      <c r="P173" s="17"/>
      <c r="Q173" s="17"/>
    </row>
    <row r="174" spans="1:17" ht="15" customHeight="1" x14ac:dyDescent="0.3">
      <c r="A174" s="17"/>
      <c r="B174" s="17"/>
      <c r="C174" s="17"/>
      <c r="D174" s="17"/>
      <c r="E174" s="17"/>
      <c r="F174" s="22"/>
      <c r="G174" s="23"/>
      <c r="H174" s="17"/>
      <c r="I174" s="24"/>
      <c r="J174" s="24"/>
      <c r="K174" s="24"/>
      <c r="L174" s="17"/>
      <c r="M174" s="17"/>
      <c r="N174" s="24"/>
      <c r="O174" s="17"/>
      <c r="P174" s="17"/>
      <c r="Q174" s="17"/>
    </row>
    <row r="175" spans="1:17" ht="15" customHeight="1" x14ac:dyDescent="0.3">
      <c r="A175" s="17"/>
      <c r="B175" s="17"/>
      <c r="C175" s="17"/>
      <c r="D175" s="17"/>
      <c r="E175" s="17"/>
      <c r="F175" s="22"/>
      <c r="G175" s="17"/>
      <c r="H175" s="17"/>
      <c r="I175" s="24"/>
      <c r="J175" s="24"/>
      <c r="K175" s="24"/>
      <c r="L175" s="17"/>
      <c r="M175" s="24"/>
      <c r="N175" s="17"/>
      <c r="O175" s="24"/>
      <c r="P175" s="17"/>
      <c r="Q175" s="17"/>
    </row>
    <row r="176" spans="1:17" ht="15" customHeight="1" x14ac:dyDescent="0.3">
      <c r="A176" s="17"/>
      <c r="B176" s="17"/>
      <c r="C176" s="17"/>
      <c r="D176" s="17"/>
      <c r="E176" s="17"/>
      <c r="F176" s="22"/>
      <c r="G176" s="23"/>
      <c r="H176" s="17"/>
      <c r="I176" s="24"/>
      <c r="J176" s="24"/>
      <c r="K176" s="24"/>
      <c r="L176" s="17"/>
      <c r="M176" s="17"/>
      <c r="N176" s="24"/>
      <c r="O176" s="17"/>
      <c r="P176" s="17"/>
      <c r="Q176" s="17"/>
    </row>
    <row r="177" spans="1:17" ht="15" customHeight="1" x14ac:dyDescent="0.3">
      <c r="A177" s="17"/>
      <c r="B177" s="17"/>
      <c r="C177" s="17"/>
      <c r="D177" s="17"/>
      <c r="E177" s="17"/>
      <c r="F177" s="22"/>
      <c r="G177" s="17"/>
      <c r="H177" s="17"/>
      <c r="I177" s="24"/>
      <c r="J177" s="24"/>
      <c r="K177" s="24"/>
      <c r="L177" s="17"/>
      <c r="M177" s="24"/>
      <c r="N177" s="17"/>
      <c r="O177" s="24"/>
      <c r="P177" s="17"/>
      <c r="Q177" s="17"/>
    </row>
    <row r="178" spans="1:17" ht="15" customHeight="1" x14ac:dyDescent="0.3">
      <c r="A178" s="17"/>
      <c r="B178" s="17"/>
      <c r="C178" s="17"/>
      <c r="D178" s="17"/>
      <c r="E178" s="17"/>
      <c r="F178" s="22"/>
      <c r="G178" s="23"/>
      <c r="H178" s="17"/>
      <c r="I178" s="24"/>
      <c r="J178" s="24"/>
      <c r="K178" s="24"/>
      <c r="L178" s="17"/>
      <c r="M178" s="17"/>
      <c r="N178" s="24"/>
      <c r="O178" s="17"/>
      <c r="P178" s="17"/>
      <c r="Q178" s="17"/>
    </row>
    <row r="179" spans="1:17" ht="15" customHeight="1" x14ac:dyDescent="0.3">
      <c r="A179" s="17"/>
      <c r="B179" s="17"/>
      <c r="C179" s="17"/>
      <c r="D179" s="17"/>
      <c r="E179" s="17"/>
      <c r="F179" s="22"/>
      <c r="G179" s="17"/>
      <c r="H179" s="17"/>
      <c r="I179" s="24"/>
      <c r="J179" s="24"/>
      <c r="K179" s="24"/>
      <c r="L179" s="17"/>
      <c r="M179" s="24"/>
      <c r="N179" s="17"/>
      <c r="O179" s="24"/>
      <c r="P179" s="17"/>
      <c r="Q179" s="17"/>
    </row>
    <row r="180" spans="1:17" ht="15" customHeight="1" x14ac:dyDescent="0.3">
      <c r="A180" s="17"/>
      <c r="B180" s="17"/>
      <c r="C180" s="17"/>
      <c r="D180" s="17"/>
      <c r="E180" s="17"/>
      <c r="F180" s="22"/>
      <c r="G180" s="23"/>
      <c r="H180" s="17"/>
      <c r="I180" s="24"/>
      <c r="J180" s="24"/>
      <c r="K180" s="24"/>
      <c r="L180" s="17"/>
      <c r="M180" s="17"/>
      <c r="N180" s="24"/>
      <c r="O180" s="17"/>
      <c r="P180" s="17"/>
      <c r="Q180" s="17"/>
    </row>
    <row r="181" spans="1:17" ht="15" customHeight="1" x14ac:dyDescent="0.3">
      <c r="A181" s="17"/>
      <c r="B181" s="17"/>
      <c r="C181" s="17"/>
      <c r="D181" s="17"/>
      <c r="E181" s="17"/>
      <c r="F181" s="22"/>
      <c r="G181" s="17"/>
      <c r="H181" s="17"/>
      <c r="I181" s="24"/>
      <c r="J181" s="24"/>
      <c r="K181" s="24"/>
      <c r="L181" s="17"/>
      <c r="M181" s="24"/>
      <c r="N181" s="17"/>
      <c r="O181" s="24"/>
      <c r="P181" s="17"/>
      <c r="Q181" s="17"/>
    </row>
    <row r="182" spans="1:17" ht="15" customHeight="1" x14ac:dyDescent="0.3">
      <c r="A182" s="17"/>
      <c r="B182" s="17"/>
      <c r="C182" s="17"/>
      <c r="D182" s="17"/>
      <c r="E182" s="17"/>
      <c r="F182" s="22"/>
      <c r="G182" s="23"/>
      <c r="H182" s="17"/>
      <c r="I182" s="24"/>
      <c r="J182" s="24"/>
      <c r="K182" s="24"/>
      <c r="L182" s="17"/>
      <c r="M182" s="17"/>
      <c r="N182" s="24"/>
      <c r="O182" s="17"/>
      <c r="P182" s="17"/>
      <c r="Q182" s="17"/>
    </row>
    <row r="183" spans="1:17" ht="15" customHeight="1" x14ac:dyDescent="0.3">
      <c r="A183" s="17"/>
      <c r="B183" s="17"/>
      <c r="C183" s="17"/>
      <c r="D183" s="17"/>
      <c r="E183" s="17"/>
      <c r="F183" s="22"/>
      <c r="G183" s="17"/>
      <c r="H183" s="17"/>
      <c r="I183" s="24"/>
      <c r="J183" s="24"/>
      <c r="K183" s="24"/>
      <c r="L183" s="17"/>
      <c r="M183" s="24"/>
      <c r="N183" s="17"/>
      <c r="O183" s="24"/>
      <c r="P183" s="17"/>
      <c r="Q183" s="17"/>
    </row>
    <row r="184" spans="1:17" ht="15" customHeight="1" x14ac:dyDescent="0.3">
      <c r="A184" s="17"/>
      <c r="B184" s="17"/>
      <c r="C184" s="17"/>
      <c r="D184" s="17"/>
      <c r="E184" s="17"/>
      <c r="F184" s="22"/>
      <c r="G184" s="23"/>
      <c r="H184" s="17"/>
      <c r="I184" s="24"/>
      <c r="J184" s="24"/>
      <c r="K184" s="24"/>
      <c r="L184" s="17"/>
      <c r="M184" s="17"/>
      <c r="N184" s="24"/>
      <c r="O184" s="17"/>
      <c r="P184" s="17"/>
      <c r="Q184" s="17"/>
    </row>
    <row r="185" spans="1:17" ht="15" customHeight="1" x14ac:dyDescent="0.3">
      <c r="A185" s="17"/>
      <c r="B185" s="17"/>
      <c r="C185" s="17"/>
      <c r="D185" s="17"/>
      <c r="E185" s="17"/>
      <c r="F185" s="22"/>
      <c r="G185" s="17"/>
      <c r="H185" s="17"/>
      <c r="I185" s="24"/>
      <c r="J185" s="24"/>
      <c r="K185" s="24"/>
      <c r="L185" s="17"/>
      <c r="M185" s="24"/>
      <c r="N185" s="17"/>
      <c r="O185" s="24"/>
      <c r="P185" s="17"/>
      <c r="Q185" s="17"/>
    </row>
    <row r="186" spans="1:17" ht="15" customHeight="1" x14ac:dyDescent="0.3">
      <c r="A186" s="17"/>
      <c r="B186" s="17"/>
      <c r="C186" s="17"/>
      <c r="D186" s="17"/>
      <c r="E186" s="17"/>
      <c r="F186" s="22"/>
      <c r="G186" s="23"/>
      <c r="H186" s="17"/>
      <c r="I186" s="24"/>
      <c r="J186" s="24"/>
      <c r="K186" s="24"/>
      <c r="L186" s="17"/>
      <c r="M186" s="17"/>
      <c r="N186" s="24"/>
      <c r="O186" s="17"/>
      <c r="P186" s="17"/>
      <c r="Q186" s="17"/>
    </row>
    <row r="187" spans="1:17" ht="15" customHeight="1" x14ac:dyDescent="0.3">
      <c r="A187" s="17"/>
      <c r="B187" s="17"/>
      <c r="C187" s="17"/>
      <c r="D187" s="17"/>
      <c r="E187" s="17"/>
      <c r="F187" s="22"/>
      <c r="G187" s="17"/>
      <c r="H187" s="17"/>
      <c r="I187" s="24"/>
      <c r="J187" s="24"/>
      <c r="K187" s="24"/>
      <c r="L187" s="17"/>
      <c r="M187" s="24"/>
      <c r="N187" s="17"/>
      <c r="O187" s="24"/>
      <c r="P187" s="17"/>
      <c r="Q187" s="17"/>
    </row>
    <row r="188" spans="1:17" ht="15" customHeight="1" x14ac:dyDescent="0.3">
      <c r="A188" s="17"/>
      <c r="B188" s="17"/>
      <c r="C188" s="17"/>
      <c r="D188" s="17"/>
      <c r="E188" s="17"/>
      <c r="F188" s="22"/>
      <c r="G188" s="23"/>
      <c r="H188" s="17"/>
      <c r="I188" s="24"/>
      <c r="J188" s="24"/>
      <c r="K188" s="24"/>
      <c r="L188" s="17"/>
      <c r="M188" s="17"/>
      <c r="N188" s="24"/>
      <c r="O188" s="17"/>
      <c r="P188" s="17"/>
      <c r="Q188" s="17"/>
    </row>
    <row r="189" spans="1:17" ht="15" customHeight="1" x14ac:dyDescent="0.3">
      <c r="A189" s="17"/>
      <c r="B189" s="17"/>
      <c r="C189" s="17"/>
      <c r="D189" s="17"/>
      <c r="E189" s="17"/>
      <c r="F189" s="22"/>
      <c r="G189" s="17"/>
      <c r="H189" s="17"/>
      <c r="I189" s="24"/>
      <c r="J189" s="24"/>
      <c r="K189" s="24"/>
      <c r="L189" s="17"/>
      <c r="M189" s="24"/>
      <c r="N189" s="17"/>
      <c r="O189" s="24"/>
      <c r="P189" s="17"/>
      <c r="Q189" s="17"/>
    </row>
    <row r="190" spans="1:17" ht="15" customHeight="1" x14ac:dyDescent="0.3">
      <c r="A190" s="17"/>
      <c r="B190" s="17"/>
      <c r="C190" s="17"/>
      <c r="D190" s="17"/>
      <c r="E190" s="17"/>
      <c r="F190" s="22"/>
      <c r="G190" s="23"/>
      <c r="H190" s="17"/>
      <c r="I190" s="24"/>
      <c r="J190" s="24"/>
      <c r="K190" s="24"/>
      <c r="L190" s="17"/>
      <c r="M190" s="17"/>
      <c r="N190" s="24"/>
      <c r="O190" s="17"/>
      <c r="P190" s="17"/>
      <c r="Q190" s="17"/>
    </row>
    <row r="191" spans="1:17" ht="15" customHeight="1" x14ac:dyDescent="0.3">
      <c r="A191" s="17"/>
      <c r="B191" s="17"/>
      <c r="C191" s="17"/>
      <c r="D191" s="17"/>
      <c r="E191" s="17"/>
      <c r="F191" s="22"/>
      <c r="G191" s="17"/>
      <c r="H191" s="17"/>
      <c r="I191" s="24"/>
      <c r="J191" s="24"/>
      <c r="K191" s="24"/>
      <c r="L191" s="17"/>
      <c r="M191" s="24"/>
      <c r="N191" s="17"/>
      <c r="O191" s="24"/>
      <c r="P191" s="17"/>
      <c r="Q191" s="17"/>
    </row>
    <row r="192" spans="1:17" ht="15" customHeight="1" x14ac:dyDescent="0.3">
      <c r="A192" s="17"/>
      <c r="B192" s="17"/>
      <c r="C192" s="17"/>
      <c r="D192" s="17"/>
      <c r="E192" s="17"/>
      <c r="F192" s="22"/>
      <c r="G192" s="23"/>
      <c r="H192" s="17"/>
      <c r="I192" s="24"/>
      <c r="J192" s="24"/>
      <c r="K192" s="24"/>
      <c r="L192" s="17"/>
      <c r="M192" s="17"/>
      <c r="N192" s="24"/>
      <c r="O192" s="17"/>
      <c r="P192" s="17"/>
      <c r="Q192" s="17"/>
    </row>
    <row r="193" spans="1:17" ht="15" customHeight="1" x14ac:dyDescent="0.3">
      <c r="A193" s="17"/>
      <c r="B193" s="17"/>
      <c r="C193" s="17"/>
      <c r="D193" s="17"/>
      <c r="E193" s="17"/>
      <c r="F193" s="22"/>
      <c r="G193" s="17"/>
      <c r="H193" s="17"/>
      <c r="I193" s="24"/>
      <c r="J193" s="24"/>
      <c r="K193" s="24"/>
      <c r="L193" s="17"/>
      <c r="M193" s="24"/>
      <c r="N193" s="17"/>
      <c r="O193" s="24"/>
      <c r="P193" s="17"/>
      <c r="Q193" s="17"/>
    </row>
    <row r="194" spans="1:17" ht="15" customHeight="1" x14ac:dyDescent="0.3">
      <c r="A194" s="17"/>
      <c r="B194" s="17"/>
      <c r="C194" s="17"/>
      <c r="D194" s="21"/>
      <c r="E194" s="21"/>
      <c r="F194" s="17"/>
      <c r="G194" s="17"/>
      <c r="H194" s="21"/>
      <c r="I194" s="25"/>
      <c r="J194" s="25"/>
      <c r="K194" s="25"/>
      <c r="L194" s="27"/>
      <c r="M194" s="17"/>
      <c r="N194" s="26"/>
      <c r="O194" s="17"/>
      <c r="P194" s="17"/>
      <c r="Q194" s="17"/>
    </row>
    <row r="195" spans="1:17" ht="15" customHeight="1" x14ac:dyDescent="0.3">
      <c r="A195" s="17"/>
      <c r="B195" s="17"/>
      <c r="C195" s="17"/>
      <c r="D195" s="17"/>
      <c r="E195" s="17"/>
      <c r="F195" s="17"/>
      <c r="G195" s="17"/>
      <c r="H195" s="17"/>
      <c r="I195" s="26"/>
      <c r="J195" s="26"/>
      <c r="K195" s="26"/>
      <c r="L195" s="17"/>
      <c r="M195" s="28"/>
      <c r="N195" s="26"/>
      <c r="O195" s="17"/>
      <c r="P195" s="17"/>
      <c r="Q195" s="17"/>
    </row>
    <row r="196" spans="1:17" ht="15" customHeight="1" x14ac:dyDescent="0.3">
      <c r="A196" s="17"/>
      <c r="B196" s="21"/>
      <c r="C196" s="17"/>
      <c r="D196" s="17"/>
      <c r="E196" s="21"/>
      <c r="F196" s="17"/>
      <c r="G196" s="17"/>
      <c r="H196" s="17"/>
      <c r="I196" s="17"/>
      <c r="J196" s="17"/>
      <c r="K196" s="17"/>
      <c r="L196" s="17"/>
      <c r="M196" s="17"/>
      <c r="N196" s="17"/>
      <c r="O196" s="17"/>
      <c r="P196" s="17"/>
      <c r="Q196" s="17"/>
    </row>
    <row r="197" spans="1:17" ht="15" customHeight="1" x14ac:dyDescent="0.3">
      <c r="A197" s="17"/>
      <c r="B197" s="17"/>
      <c r="C197" s="17"/>
      <c r="D197" s="17"/>
      <c r="E197" s="17"/>
      <c r="F197" s="17"/>
      <c r="G197" s="17"/>
      <c r="H197" s="17"/>
      <c r="I197" s="17"/>
      <c r="J197" s="17"/>
      <c r="K197" s="17"/>
      <c r="L197" s="17"/>
      <c r="M197" s="17"/>
      <c r="N197" s="17"/>
      <c r="O197" s="17"/>
      <c r="P197" s="17"/>
      <c r="Q197" s="17"/>
    </row>
    <row r="198" spans="1:17" ht="15" customHeight="1" x14ac:dyDescent="0.3">
      <c r="A198" s="17"/>
      <c r="B198" s="17"/>
      <c r="C198" s="17"/>
      <c r="D198" s="17"/>
      <c r="E198" s="17"/>
      <c r="F198" s="22"/>
      <c r="G198" s="23"/>
      <c r="H198" s="17"/>
      <c r="I198" s="24"/>
      <c r="J198" s="24"/>
      <c r="K198" s="24"/>
      <c r="L198" s="17"/>
      <c r="M198" s="17"/>
      <c r="N198" s="24"/>
      <c r="O198" s="17"/>
      <c r="P198" s="17"/>
      <c r="Q198" s="17"/>
    </row>
    <row r="199" spans="1:17" ht="15" customHeight="1" x14ac:dyDescent="0.3">
      <c r="A199" s="17"/>
      <c r="B199" s="17"/>
      <c r="C199" s="17"/>
      <c r="D199" s="17"/>
      <c r="E199" s="17"/>
      <c r="F199" s="22"/>
      <c r="G199" s="17"/>
      <c r="H199" s="17"/>
      <c r="I199" s="24"/>
      <c r="J199" s="24"/>
      <c r="K199" s="24"/>
      <c r="L199" s="17"/>
      <c r="M199" s="24"/>
      <c r="N199" s="17"/>
      <c r="O199" s="24"/>
      <c r="P199" s="17"/>
      <c r="Q199" s="17"/>
    </row>
    <row r="200" spans="1:17" ht="15" customHeight="1" x14ac:dyDescent="0.3">
      <c r="A200" s="17"/>
      <c r="B200" s="17"/>
      <c r="C200" s="17"/>
      <c r="D200" s="17"/>
      <c r="E200" s="17"/>
      <c r="F200" s="22"/>
      <c r="G200" s="23"/>
      <c r="H200" s="17"/>
      <c r="I200" s="24"/>
      <c r="J200" s="24"/>
      <c r="K200" s="24"/>
      <c r="L200" s="17"/>
      <c r="M200" s="17"/>
      <c r="N200" s="24"/>
      <c r="O200" s="17"/>
      <c r="P200" s="17"/>
      <c r="Q200" s="17"/>
    </row>
    <row r="201" spans="1:17" ht="15" customHeight="1" x14ac:dyDescent="0.3">
      <c r="A201" s="17"/>
      <c r="B201" s="17"/>
      <c r="C201" s="17"/>
      <c r="D201" s="17"/>
      <c r="E201" s="17"/>
      <c r="F201" s="22"/>
      <c r="G201" s="17"/>
      <c r="H201" s="17"/>
      <c r="I201" s="24"/>
      <c r="J201" s="24"/>
      <c r="K201" s="24"/>
      <c r="L201" s="17"/>
      <c r="M201" s="24"/>
      <c r="N201" s="17"/>
      <c r="O201" s="24"/>
      <c r="P201" s="17"/>
      <c r="Q201" s="17"/>
    </row>
    <row r="202" spans="1:17" ht="15" customHeight="1" x14ac:dyDescent="0.3">
      <c r="A202" s="17"/>
      <c r="B202" s="17"/>
      <c r="C202" s="17"/>
      <c r="D202" s="17"/>
      <c r="E202" s="17"/>
      <c r="F202" s="22"/>
      <c r="G202" s="23"/>
      <c r="H202" s="17"/>
      <c r="I202" s="24"/>
      <c r="J202" s="24"/>
      <c r="K202" s="24"/>
      <c r="L202" s="17"/>
      <c r="M202" s="17"/>
      <c r="N202" s="24"/>
      <c r="O202" s="17"/>
      <c r="P202" s="17"/>
      <c r="Q202" s="17"/>
    </row>
    <row r="203" spans="1:17" ht="15" customHeight="1" x14ac:dyDescent="0.3">
      <c r="A203" s="17"/>
      <c r="B203" s="17"/>
      <c r="C203" s="17"/>
      <c r="D203" s="17"/>
      <c r="E203" s="17"/>
      <c r="F203" s="22"/>
      <c r="G203" s="17"/>
      <c r="H203" s="17"/>
      <c r="I203" s="24"/>
      <c r="J203" s="24"/>
      <c r="K203" s="24"/>
      <c r="L203" s="17"/>
      <c r="M203" s="24"/>
      <c r="N203" s="17"/>
      <c r="O203" s="24"/>
      <c r="P203" s="17"/>
      <c r="Q203" s="17"/>
    </row>
    <row r="204" spans="1:17" ht="15" customHeight="1" x14ac:dyDescent="0.3">
      <c r="A204" s="17"/>
      <c r="B204" s="17"/>
      <c r="C204" s="17"/>
      <c r="D204" s="17"/>
      <c r="E204" s="17"/>
      <c r="F204" s="22"/>
      <c r="G204" s="23"/>
      <c r="H204" s="17"/>
      <c r="I204" s="24"/>
      <c r="J204" s="24"/>
      <c r="K204" s="24"/>
      <c r="L204" s="17"/>
      <c r="M204" s="17"/>
      <c r="N204" s="24"/>
      <c r="O204" s="17"/>
      <c r="P204" s="17"/>
      <c r="Q204" s="17"/>
    </row>
    <row r="205" spans="1:17" ht="15" customHeight="1" x14ac:dyDescent="0.3">
      <c r="A205" s="17"/>
      <c r="B205" s="17"/>
      <c r="C205" s="17"/>
      <c r="D205" s="17"/>
      <c r="E205" s="17"/>
      <c r="F205" s="22"/>
      <c r="G205" s="17"/>
      <c r="H205" s="17"/>
      <c r="I205" s="24"/>
      <c r="J205" s="24"/>
      <c r="K205" s="24"/>
      <c r="L205" s="17"/>
      <c r="M205" s="24"/>
      <c r="N205" s="17"/>
      <c r="O205" s="24"/>
      <c r="P205" s="17"/>
      <c r="Q205" s="17"/>
    </row>
    <row r="206" spans="1:17" ht="15" customHeight="1" x14ac:dyDescent="0.3">
      <c r="A206" s="17"/>
      <c r="B206" s="17"/>
      <c r="C206" s="17"/>
      <c r="D206" s="17"/>
      <c r="E206" s="17"/>
      <c r="F206" s="22"/>
      <c r="G206" s="23"/>
      <c r="H206" s="17"/>
      <c r="I206" s="24"/>
      <c r="J206" s="24"/>
      <c r="K206" s="24"/>
      <c r="L206" s="17"/>
      <c r="M206" s="17"/>
      <c r="N206" s="24"/>
      <c r="O206" s="17"/>
      <c r="P206" s="17"/>
      <c r="Q206" s="17"/>
    </row>
    <row r="207" spans="1:17" ht="15" customHeight="1" x14ac:dyDescent="0.3">
      <c r="A207" s="17"/>
      <c r="B207" s="17"/>
      <c r="C207" s="17"/>
      <c r="D207" s="17"/>
      <c r="E207" s="17"/>
      <c r="F207" s="22"/>
      <c r="G207" s="17"/>
      <c r="H207" s="17"/>
      <c r="I207" s="24"/>
      <c r="J207" s="24"/>
      <c r="K207" s="24"/>
      <c r="L207" s="17"/>
      <c r="M207" s="24"/>
      <c r="N207" s="17"/>
      <c r="O207" s="24"/>
      <c r="P207" s="17"/>
      <c r="Q207" s="17"/>
    </row>
    <row r="208" spans="1:17" ht="15" customHeight="1" x14ac:dyDescent="0.3">
      <c r="A208" s="17"/>
      <c r="B208" s="17"/>
      <c r="C208" s="17"/>
      <c r="D208" s="17"/>
      <c r="E208" s="17"/>
      <c r="F208" s="22"/>
      <c r="G208" s="23"/>
      <c r="H208" s="17"/>
      <c r="I208" s="24"/>
      <c r="J208" s="24"/>
      <c r="K208" s="24"/>
      <c r="L208" s="17"/>
      <c r="M208" s="17"/>
      <c r="N208" s="24"/>
      <c r="O208" s="17"/>
      <c r="P208" s="17"/>
      <c r="Q208" s="17"/>
    </row>
    <row r="209" spans="1:17" ht="15" customHeight="1" x14ac:dyDescent="0.3">
      <c r="A209" s="17"/>
      <c r="B209" s="17"/>
      <c r="C209" s="17"/>
      <c r="D209" s="17"/>
      <c r="E209" s="17"/>
      <c r="F209" s="22"/>
      <c r="G209" s="17"/>
      <c r="H209" s="17"/>
      <c r="I209" s="24"/>
      <c r="J209" s="24"/>
      <c r="K209" s="24"/>
      <c r="L209" s="17"/>
      <c r="M209" s="24"/>
      <c r="N209" s="17"/>
      <c r="O209" s="24"/>
      <c r="P209" s="17"/>
      <c r="Q209" s="17"/>
    </row>
    <row r="210" spans="1:17" ht="15" customHeight="1" x14ac:dyDescent="0.3">
      <c r="A210" s="17"/>
      <c r="B210" s="17"/>
      <c r="C210" s="17"/>
      <c r="D210" s="17"/>
      <c r="E210" s="17"/>
      <c r="F210" s="22"/>
      <c r="G210" s="23"/>
      <c r="H210" s="17"/>
      <c r="I210" s="24"/>
      <c r="J210" s="24"/>
      <c r="K210" s="24"/>
      <c r="L210" s="17"/>
      <c r="M210" s="17"/>
      <c r="N210" s="24"/>
      <c r="O210" s="17"/>
      <c r="P210" s="17"/>
      <c r="Q210" s="17"/>
    </row>
    <row r="211" spans="1:17" ht="15" customHeight="1" x14ac:dyDescent="0.3">
      <c r="A211" s="17"/>
      <c r="B211" s="17"/>
      <c r="C211" s="17"/>
      <c r="D211" s="17"/>
      <c r="E211" s="17"/>
      <c r="F211" s="22"/>
      <c r="G211" s="17"/>
      <c r="H211" s="17"/>
      <c r="I211" s="24"/>
      <c r="J211" s="24"/>
      <c r="K211" s="24"/>
      <c r="L211" s="17"/>
      <c r="M211" s="24"/>
      <c r="N211" s="17"/>
      <c r="O211" s="24"/>
      <c r="P211" s="17"/>
      <c r="Q211" s="17"/>
    </row>
    <row r="212" spans="1:17" ht="15" customHeight="1" x14ac:dyDescent="0.3">
      <c r="A212" s="17"/>
      <c r="B212" s="17"/>
      <c r="C212" s="17"/>
      <c r="D212" s="17"/>
      <c r="E212" s="17"/>
      <c r="F212" s="22"/>
      <c r="G212" s="23"/>
      <c r="H212" s="17"/>
      <c r="I212" s="24"/>
      <c r="J212" s="24"/>
      <c r="K212" s="24"/>
      <c r="L212" s="17"/>
      <c r="M212" s="17"/>
      <c r="N212" s="24"/>
      <c r="O212" s="17"/>
      <c r="P212" s="17"/>
      <c r="Q212" s="17"/>
    </row>
    <row r="213" spans="1:17" ht="15" customHeight="1" x14ac:dyDescent="0.3">
      <c r="A213" s="17"/>
      <c r="B213" s="17"/>
      <c r="C213" s="17"/>
      <c r="D213" s="17"/>
      <c r="E213" s="17"/>
      <c r="F213" s="22"/>
      <c r="G213" s="17"/>
      <c r="H213" s="17"/>
      <c r="I213" s="24"/>
      <c r="J213" s="24"/>
      <c r="K213" s="24"/>
      <c r="L213" s="17"/>
      <c r="M213" s="24"/>
      <c r="N213" s="17"/>
      <c r="O213" s="24"/>
      <c r="P213" s="17"/>
      <c r="Q213" s="17"/>
    </row>
    <row r="214" spans="1:17" ht="15" customHeight="1" x14ac:dyDescent="0.3">
      <c r="A214" s="17"/>
      <c r="B214" s="17"/>
      <c r="C214" s="17"/>
      <c r="D214" s="17"/>
      <c r="E214" s="17"/>
      <c r="F214" s="22"/>
      <c r="G214" s="23"/>
      <c r="H214" s="17"/>
      <c r="I214" s="24"/>
      <c r="J214" s="24"/>
      <c r="K214" s="24"/>
      <c r="L214" s="17"/>
      <c r="M214" s="17"/>
      <c r="N214" s="24"/>
      <c r="O214" s="17"/>
      <c r="P214" s="17"/>
      <c r="Q214" s="17"/>
    </row>
    <row r="215" spans="1:17" ht="15" customHeight="1" x14ac:dyDescent="0.3">
      <c r="A215" s="17"/>
      <c r="B215" s="17"/>
      <c r="C215" s="17"/>
      <c r="D215" s="17"/>
      <c r="E215" s="17"/>
      <c r="F215" s="22"/>
      <c r="G215" s="17"/>
      <c r="H215" s="17"/>
      <c r="I215" s="24"/>
      <c r="J215" s="24"/>
      <c r="K215" s="24"/>
      <c r="L215" s="17"/>
      <c r="M215" s="24"/>
      <c r="N215" s="17"/>
      <c r="O215" s="24"/>
      <c r="P215" s="17"/>
      <c r="Q215" s="17"/>
    </row>
    <row r="216" spans="1:17" ht="15" customHeight="1" x14ac:dyDescent="0.3">
      <c r="A216" s="17"/>
      <c r="B216" s="17"/>
      <c r="C216" s="17"/>
      <c r="D216" s="17"/>
      <c r="E216" s="17"/>
      <c r="F216" s="22"/>
      <c r="G216" s="23"/>
      <c r="H216" s="17"/>
      <c r="I216" s="24"/>
      <c r="J216" s="24"/>
      <c r="K216" s="24"/>
      <c r="L216" s="17"/>
      <c r="M216" s="17"/>
      <c r="N216" s="24"/>
      <c r="O216" s="17"/>
      <c r="P216" s="17"/>
      <c r="Q216" s="17"/>
    </row>
    <row r="217" spans="1:17" ht="15" customHeight="1" x14ac:dyDescent="0.3">
      <c r="A217" s="17"/>
      <c r="B217" s="17"/>
      <c r="C217" s="17"/>
      <c r="D217" s="17"/>
      <c r="E217" s="17"/>
      <c r="F217" s="22"/>
      <c r="G217" s="17"/>
      <c r="H217" s="17"/>
      <c r="I217" s="24"/>
      <c r="J217" s="24"/>
      <c r="K217" s="24"/>
      <c r="L217" s="17"/>
      <c r="M217" s="24"/>
      <c r="N217" s="17"/>
      <c r="O217" s="24"/>
      <c r="P217" s="17"/>
      <c r="Q217" s="17"/>
    </row>
    <row r="218" spans="1:17" ht="15" customHeight="1" x14ac:dyDescent="0.3">
      <c r="A218" s="17"/>
      <c r="B218" s="17"/>
      <c r="C218" s="17"/>
      <c r="D218" s="17"/>
      <c r="E218" s="17"/>
      <c r="F218" s="22"/>
      <c r="G218" s="23"/>
      <c r="H218" s="17"/>
      <c r="I218" s="24"/>
      <c r="J218" s="24"/>
      <c r="K218" s="24"/>
      <c r="L218" s="17"/>
      <c r="M218" s="17"/>
      <c r="N218" s="24"/>
      <c r="O218" s="17"/>
      <c r="P218" s="17"/>
      <c r="Q218" s="17"/>
    </row>
    <row r="219" spans="1:17" ht="15" customHeight="1" x14ac:dyDescent="0.3">
      <c r="A219" s="17"/>
      <c r="B219" s="17"/>
      <c r="C219" s="17"/>
      <c r="D219" s="17"/>
      <c r="E219" s="17"/>
      <c r="F219" s="22"/>
      <c r="G219" s="17"/>
      <c r="H219" s="17"/>
      <c r="I219" s="24"/>
      <c r="J219" s="24"/>
      <c r="K219" s="24"/>
      <c r="L219" s="17"/>
      <c r="M219" s="24"/>
      <c r="N219" s="17"/>
      <c r="O219" s="24"/>
      <c r="P219" s="17"/>
      <c r="Q219" s="17"/>
    </row>
    <row r="220" spans="1:17" ht="15" customHeight="1" x14ac:dyDescent="0.3">
      <c r="A220" s="17"/>
      <c r="B220" s="17"/>
      <c r="C220" s="17"/>
      <c r="D220" s="17"/>
      <c r="E220" s="17"/>
      <c r="F220" s="22"/>
      <c r="G220" s="23"/>
      <c r="H220" s="17"/>
      <c r="I220" s="24"/>
      <c r="J220" s="24"/>
      <c r="K220" s="24"/>
      <c r="L220" s="17"/>
      <c r="M220" s="17"/>
      <c r="N220" s="24"/>
      <c r="O220" s="17"/>
      <c r="P220" s="17"/>
      <c r="Q220" s="17"/>
    </row>
    <row r="221" spans="1:17" ht="15" customHeight="1" x14ac:dyDescent="0.3">
      <c r="A221" s="17"/>
      <c r="B221" s="17"/>
      <c r="C221" s="17"/>
      <c r="D221" s="17"/>
      <c r="E221" s="17"/>
      <c r="F221" s="22"/>
      <c r="G221" s="17"/>
      <c r="H221" s="17"/>
      <c r="I221" s="24"/>
      <c r="J221" s="24"/>
      <c r="K221" s="24"/>
      <c r="L221" s="17"/>
      <c r="M221" s="24"/>
      <c r="N221" s="17"/>
      <c r="O221" s="24"/>
      <c r="P221" s="17"/>
      <c r="Q221" s="17"/>
    </row>
    <row r="222" spans="1:17" ht="15" customHeight="1" x14ac:dyDescent="0.3">
      <c r="A222" s="17"/>
      <c r="B222" s="17"/>
      <c r="C222" s="17"/>
      <c r="D222" s="17"/>
      <c r="E222" s="17"/>
      <c r="F222" s="22"/>
      <c r="G222" s="23"/>
      <c r="H222" s="17"/>
      <c r="I222" s="24"/>
      <c r="J222" s="24"/>
      <c r="K222" s="24"/>
      <c r="L222" s="17"/>
      <c r="M222" s="17"/>
      <c r="N222" s="24"/>
      <c r="O222" s="17"/>
      <c r="P222" s="17"/>
      <c r="Q222" s="17"/>
    </row>
    <row r="223" spans="1:17" ht="15" customHeight="1" x14ac:dyDescent="0.3">
      <c r="A223" s="17"/>
      <c r="B223" s="17"/>
      <c r="C223" s="17"/>
      <c r="D223" s="17"/>
      <c r="E223" s="17"/>
      <c r="F223" s="22"/>
      <c r="G223" s="17"/>
      <c r="H223" s="17"/>
      <c r="I223" s="24"/>
      <c r="J223" s="24"/>
      <c r="K223" s="24"/>
      <c r="L223" s="17"/>
      <c r="M223" s="24"/>
      <c r="N223" s="17"/>
      <c r="O223" s="24"/>
      <c r="P223" s="17"/>
      <c r="Q223" s="17"/>
    </row>
    <row r="224" spans="1:17" ht="15" customHeight="1" x14ac:dyDescent="0.3">
      <c r="A224" s="17"/>
      <c r="B224" s="17"/>
      <c r="C224" s="17"/>
      <c r="D224" s="17"/>
      <c r="E224" s="17"/>
      <c r="F224" s="22"/>
      <c r="G224" s="23"/>
      <c r="H224" s="17"/>
      <c r="I224" s="24"/>
      <c r="J224" s="24"/>
      <c r="K224" s="24"/>
      <c r="L224" s="17"/>
      <c r="M224" s="17"/>
      <c r="N224" s="24"/>
      <c r="O224" s="17"/>
      <c r="P224" s="17"/>
      <c r="Q224" s="17"/>
    </row>
    <row r="225" spans="1:17" ht="15" customHeight="1" x14ac:dyDescent="0.3">
      <c r="A225" s="17"/>
      <c r="B225" s="17"/>
      <c r="C225" s="17"/>
      <c r="D225" s="17"/>
      <c r="E225" s="17"/>
      <c r="F225" s="22"/>
      <c r="G225" s="17"/>
      <c r="H225" s="17"/>
      <c r="I225" s="24"/>
      <c r="J225" s="24"/>
      <c r="K225" s="24"/>
      <c r="L225" s="17"/>
      <c r="M225" s="24"/>
      <c r="N225" s="17"/>
      <c r="O225" s="24"/>
      <c r="P225" s="17"/>
      <c r="Q225" s="17"/>
    </row>
    <row r="226" spans="1:17" ht="15" customHeight="1" x14ac:dyDescent="0.3">
      <c r="A226" s="17"/>
      <c r="B226" s="17"/>
      <c r="C226" s="17"/>
      <c r="D226" s="17"/>
      <c r="E226" s="17"/>
      <c r="F226" s="22"/>
      <c r="G226" s="23"/>
      <c r="H226" s="17"/>
      <c r="I226" s="24"/>
      <c r="J226" s="24"/>
      <c r="K226" s="24"/>
      <c r="L226" s="17"/>
      <c r="M226" s="17"/>
      <c r="N226" s="24"/>
      <c r="O226" s="17"/>
      <c r="P226" s="17"/>
      <c r="Q226" s="17"/>
    </row>
    <row r="227" spans="1:17" ht="15" customHeight="1" x14ac:dyDescent="0.3">
      <c r="A227" s="17"/>
      <c r="B227" s="17"/>
      <c r="C227" s="17"/>
      <c r="D227" s="17"/>
      <c r="E227" s="17"/>
      <c r="F227" s="22"/>
      <c r="G227" s="17"/>
      <c r="H227" s="17"/>
      <c r="I227" s="24"/>
      <c r="J227" s="24"/>
      <c r="K227" s="24"/>
      <c r="L227" s="17"/>
      <c r="M227" s="24"/>
      <c r="N227" s="17"/>
      <c r="O227" s="24"/>
      <c r="P227" s="17"/>
      <c r="Q227" s="17"/>
    </row>
    <row r="228" spans="1:17" ht="15" customHeight="1" x14ac:dyDescent="0.3">
      <c r="A228" s="17"/>
      <c r="B228" s="17"/>
      <c r="C228" s="17"/>
      <c r="D228" s="17"/>
      <c r="E228" s="17"/>
      <c r="F228" s="22"/>
      <c r="G228" s="23"/>
      <c r="H228" s="17"/>
      <c r="I228" s="24"/>
      <c r="J228" s="24"/>
      <c r="K228" s="24"/>
      <c r="L228" s="17"/>
      <c r="M228" s="17"/>
      <c r="N228" s="24"/>
      <c r="O228" s="17"/>
      <c r="P228" s="17"/>
      <c r="Q228" s="17"/>
    </row>
    <row r="229" spans="1:17" ht="15" customHeight="1" x14ac:dyDescent="0.3">
      <c r="A229" s="17"/>
      <c r="B229" s="17"/>
      <c r="C229" s="17"/>
      <c r="D229" s="17"/>
      <c r="E229" s="17"/>
      <c r="F229" s="22"/>
      <c r="G229" s="17"/>
      <c r="H229" s="17"/>
      <c r="I229" s="24"/>
      <c r="J229" s="24"/>
      <c r="K229" s="24"/>
      <c r="L229" s="17"/>
      <c r="M229" s="24"/>
      <c r="N229" s="17"/>
      <c r="O229" s="24"/>
      <c r="P229" s="17"/>
      <c r="Q229" s="17"/>
    </row>
    <row r="230" spans="1:17" ht="15" customHeight="1" x14ac:dyDescent="0.3">
      <c r="A230" s="17"/>
      <c r="B230" s="17"/>
      <c r="C230" s="17"/>
      <c r="D230" s="17"/>
      <c r="E230" s="17"/>
      <c r="F230" s="22"/>
      <c r="G230" s="23"/>
      <c r="H230" s="17"/>
      <c r="I230" s="24"/>
      <c r="J230" s="24"/>
      <c r="K230" s="24"/>
      <c r="L230" s="17"/>
      <c r="M230" s="17"/>
      <c r="N230" s="24"/>
      <c r="O230" s="17"/>
      <c r="P230" s="17"/>
      <c r="Q230" s="17"/>
    </row>
    <row r="231" spans="1:17" ht="15" customHeight="1" x14ac:dyDescent="0.3">
      <c r="A231" s="17"/>
      <c r="B231" s="17"/>
      <c r="C231" s="17"/>
      <c r="D231" s="17"/>
      <c r="E231" s="17"/>
      <c r="F231" s="22"/>
      <c r="G231" s="17"/>
      <c r="H231" s="17"/>
      <c r="I231" s="24"/>
      <c r="J231" s="24"/>
      <c r="K231" s="24"/>
      <c r="L231" s="17"/>
      <c r="M231" s="24"/>
      <c r="N231" s="17"/>
      <c r="O231" s="24"/>
      <c r="P231" s="17"/>
      <c r="Q231" s="17"/>
    </row>
    <row r="232" spans="1:17" ht="15" customHeight="1" x14ac:dyDescent="0.3">
      <c r="A232" s="17"/>
      <c r="B232" s="17"/>
      <c r="C232" s="17"/>
      <c r="D232" s="17"/>
      <c r="E232" s="17"/>
      <c r="F232" s="22"/>
      <c r="G232" s="23"/>
      <c r="H232" s="17"/>
      <c r="I232" s="24"/>
      <c r="J232" s="24"/>
      <c r="K232" s="24"/>
      <c r="L232" s="17"/>
      <c r="M232" s="17"/>
      <c r="N232" s="24"/>
      <c r="O232" s="17"/>
      <c r="P232" s="17"/>
      <c r="Q232" s="17"/>
    </row>
    <row r="233" spans="1:17" ht="15" customHeight="1" x14ac:dyDescent="0.3">
      <c r="A233" s="17"/>
      <c r="B233" s="17"/>
      <c r="C233" s="17"/>
      <c r="D233" s="17"/>
      <c r="E233" s="17"/>
      <c r="F233" s="22"/>
      <c r="G233" s="17"/>
      <c r="H233" s="17"/>
      <c r="I233" s="24"/>
      <c r="J233" s="24"/>
      <c r="K233" s="24"/>
      <c r="L233" s="17"/>
      <c r="M233" s="24"/>
      <c r="N233" s="17"/>
      <c r="O233" s="24"/>
      <c r="P233" s="17"/>
      <c r="Q233" s="17"/>
    </row>
    <row r="234" spans="1:17" ht="15" customHeight="1" x14ac:dyDescent="0.3">
      <c r="A234" s="17"/>
      <c r="B234" s="17"/>
      <c r="C234" s="17"/>
      <c r="D234" s="17"/>
      <c r="E234" s="17"/>
      <c r="F234" s="22"/>
      <c r="G234" s="23"/>
      <c r="H234" s="17"/>
      <c r="I234" s="24"/>
      <c r="J234" s="24"/>
      <c r="K234" s="24"/>
      <c r="L234" s="17"/>
      <c r="M234" s="17"/>
      <c r="N234" s="24"/>
      <c r="O234" s="17"/>
      <c r="P234" s="17"/>
      <c r="Q234" s="17"/>
    </row>
    <row r="235" spans="1:17" ht="15" customHeight="1" x14ac:dyDescent="0.3">
      <c r="A235" s="17"/>
      <c r="B235" s="17"/>
      <c r="C235" s="17"/>
      <c r="D235" s="17"/>
      <c r="E235" s="17"/>
      <c r="F235" s="22"/>
      <c r="G235" s="17"/>
      <c r="H235" s="17"/>
      <c r="I235" s="24"/>
      <c r="J235" s="24"/>
      <c r="K235" s="24"/>
      <c r="L235" s="17"/>
      <c r="M235" s="24"/>
      <c r="N235" s="17"/>
      <c r="O235" s="24"/>
      <c r="P235" s="17"/>
      <c r="Q235" s="17"/>
    </row>
    <row r="236" spans="1:17" ht="15" customHeight="1" x14ac:dyDescent="0.3">
      <c r="A236" s="17"/>
      <c r="B236" s="17"/>
      <c r="C236" s="17"/>
      <c r="D236" s="17"/>
      <c r="E236" s="17"/>
      <c r="F236" s="22"/>
      <c r="G236" s="23"/>
      <c r="H236" s="17"/>
      <c r="I236" s="24"/>
      <c r="J236" s="24"/>
      <c r="K236" s="24"/>
      <c r="L236" s="17"/>
      <c r="M236" s="17"/>
      <c r="N236" s="24"/>
      <c r="O236" s="17"/>
      <c r="P236" s="17"/>
      <c r="Q236" s="17"/>
    </row>
    <row r="237" spans="1:17" ht="15" customHeight="1" x14ac:dyDescent="0.3">
      <c r="A237" s="17"/>
      <c r="B237" s="17"/>
      <c r="C237" s="17"/>
      <c r="D237" s="17"/>
      <c r="E237" s="17"/>
      <c r="F237" s="22"/>
      <c r="G237" s="17"/>
      <c r="H237" s="17"/>
      <c r="I237" s="24"/>
      <c r="J237" s="24"/>
      <c r="K237" s="24"/>
      <c r="L237" s="17"/>
      <c r="M237" s="24"/>
      <c r="N237" s="17"/>
      <c r="O237" s="24"/>
      <c r="P237" s="17"/>
      <c r="Q237" s="17"/>
    </row>
    <row r="238" spans="1:17" ht="15" customHeight="1" x14ac:dyDescent="0.3">
      <c r="A238" s="17"/>
      <c r="B238" s="17"/>
      <c r="C238" s="17"/>
      <c r="D238" s="17"/>
      <c r="E238" s="17"/>
      <c r="F238" s="22"/>
      <c r="G238" s="23"/>
      <c r="H238" s="17"/>
      <c r="I238" s="24"/>
      <c r="J238" s="24"/>
      <c r="K238" s="24"/>
      <c r="L238" s="17"/>
      <c r="M238" s="17"/>
      <c r="N238" s="24"/>
      <c r="O238" s="17"/>
      <c r="P238" s="17"/>
      <c r="Q238" s="17"/>
    </row>
    <row r="239" spans="1:17" ht="15" customHeight="1" x14ac:dyDescent="0.3">
      <c r="A239" s="17"/>
      <c r="B239" s="17"/>
      <c r="C239" s="17"/>
      <c r="D239" s="17"/>
      <c r="E239" s="17"/>
      <c r="F239" s="22"/>
      <c r="G239" s="17"/>
      <c r="H239" s="17"/>
      <c r="I239" s="24"/>
      <c r="J239" s="24"/>
      <c r="K239" s="24"/>
      <c r="L239" s="17"/>
      <c r="M239" s="24"/>
      <c r="N239" s="17"/>
      <c r="O239" s="24"/>
      <c r="P239" s="17"/>
      <c r="Q239" s="17"/>
    </row>
    <row r="240" spans="1:17" ht="15" customHeight="1" x14ac:dyDescent="0.3">
      <c r="A240" s="17"/>
      <c r="B240" s="17"/>
      <c r="C240" s="17"/>
      <c r="D240" s="17"/>
      <c r="E240" s="17"/>
      <c r="F240" s="22"/>
      <c r="G240" s="23"/>
      <c r="H240" s="17"/>
      <c r="I240" s="24"/>
      <c r="J240" s="24"/>
      <c r="K240" s="24"/>
      <c r="L240" s="17"/>
      <c r="M240" s="17"/>
      <c r="N240" s="24"/>
      <c r="O240" s="17"/>
      <c r="P240" s="17"/>
      <c r="Q240" s="17"/>
    </row>
    <row r="241" spans="1:17" ht="15" customHeight="1" x14ac:dyDescent="0.3">
      <c r="A241" s="17"/>
      <c r="B241" s="17"/>
      <c r="C241" s="17"/>
      <c r="D241" s="17"/>
      <c r="E241" s="17"/>
      <c r="F241" s="22"/>
      <c r="G241" s="17"/>
      <c r="H241" s="17"/>
      <c r="I241" s="24"/>
      <c r="J241" s="24"/>
      <c r="K241" s="24"/>
      <c r="L241" s="17"/>
      <c r="M241" s="24"/>
      <c r="N241" s="17"/>
      <c r="O241" s="24"/>
      <c r="P241" s="17"/>
      <c r="Q241" s="17"/>
    </row>
    <row r="242" spans="1:17" ht="15" customHeight="1" x14ac:dyDescent="0.3">
      <c r="A242" s="17"/>
      <c r="B242" s="17"/>
      <c r="C242" s="17"/>
      <c r="D242" s="17"/>
      <c r="E242" s="17"/>
      <c r="F242" s="22"/>
      <c r="G242" s="23"/>
      <c r="H242" s="17"/>
      <c r="I242" s="24"/>
      <c r="J242" s="24"/>
      <c r="K242" s="24"/>
      <c r="L242" s="17"/>
      <c r="M242" s="17"/>
      <c r="N242" s="24"/>
      <c r="O242" s="17"/>
      <c r="P242" s="17"/>
      <c r="Q242" s="17"/>
    </row>
    <row r="243" spans="1:17" ht="15" customHeight="1" x14ac:dyDescent="0.3">
      <c r="A243" s="17"/>
      <c r="B243" s="17"/>
      <c r="C243" s="17"/>
      <c r="D243" s="17"/>
      <c r="E243" s="17"/>
      <c r="F243" s="22"/>
      <c r="G243" s="17"/>
      <c r="H243" s="17"/>
      <c r="I243" s="24"/>
      <c r="J243" s="24"/>
      <c r="K243" s="24"/>
      <c r="L243" s="17"/>
      <c r="M243" s="24"/>
      <c r="N243" s="17"/>
      <c r="O243" s="24"/>
      <c r="P243" s="17"/>
      <c r="Q243" s="17"/>
    </row>
    <row r="244" spans="1:17" ht="15" customHeight="1" x14ac:dyDescent="0.3">
      <c r="A244" s="17"/>
      <c r="B244" s="17"/>
      <c r="C244" s="17"/>
      <c r="D244" s="17"/>
      <c r="E244" s="17"/>
      <c r="F244" s="22"/>
      <c r="G244" s="23"/>
      <c r="H244" s="17"/>
      <c r="I244" s="24"/>
      <c r="J244" s="24"/>
      <c r="K244" s="24"/>
      <c r="L244" s="17"/>
      <c r="M244" s="17"/>
      <c r="N244" s="24"/>
      <c r="O244" s="17"/>
      <c r="P244" s="17"/>
      <c r="Q244" s="17"/>
    </row>
    <row r="245" spans="1:17" ht="15" customHeight="1" x14ac:dyDescent="0.3">
      <c r="A245" s="17"/>
      <c r="B245" s="17"/>
      <c r="C245" s="17"/>
      <c r="D245" s="17"/>
      <c r="E245" s="17"/>
      <c r="F245" s="22"/>
      <c r="G245" s="17"/>
      <c r="H245" s="17"/>
      <c r="I245" s="24"/>
      <c r="J245" s="24"/>
      <c r="K245" s="24"/>
      <c r="L245" s="17"/>
      <c r="M245" s="24"/>
      <c r="N245" s="17"/>
      <c r="O245" s="24"/>
      <c r="P245" s="17"/>
      <c r="Q245" s="17"/>
    </row>
    <row r="246" spans="1:17" ht="15" customHeight="1" x14ac:dyDescent="0.3">
      <c r="A246" s="17"/>
      <c r="B246" s="17"/>
      <c r="C246" s="17"/>
      <c r="D246" s="17"/>
      <c r="E246" s="17"/>
      <c r="F246" s="22"/>
      <c r="G246" s="23"/>
      <c r="H246" s="17"/>
      <c r="I246" s="24"/>
      <c r="J246" s="24"/>
      <c r="K246" s="24"/>
      <c r="L246" s="17"/>
      <c r="M246" s="17"/>
      <c r="N246" s="24"/>
      <c r="O246" s="17"/>
      <c r="P246" s="17"/>
      <c r="Q246" s="17"/>
    </row>
    <row r="247" spans="1:17" ht="15" customHeight="1" x14ac:dyDescent="0.3">
      <c r="A247" s="17"/>
      <c r="B247" s="17"/>
      <c r="C247" s="17"/>
      <c r="D247" s="17"/>
      <c r="E247" s="17"/>
      <c r="F247" s="22"/>
      <c r="G247" s="17"/>
      <c r="H247" s="17"/>
      <c r="I247" s="24"/>
      <c r="J247" s="24"/>
      <c r="K247" s="24"/>
      <c r="L247" s="17"/>
      <c r="M247" s="24"/>
      <c r="N247" s="17"/>
      <c r="O247" s="24"/>
      <c r="P247" s="17"/>
      <c r="Q247" s="17"/>
    </row>
    <row r="248" spans="1:17" ht="15" customHeight="1" x14ac:dyDescent="0.3">
      <c r="A248" s="17"/>
      <c r="B248" s="17"/>
      <c r="C248" s="17"/>
      <c r="D248" s="17"/>
      <c r="E248" s="17"/>
      <c r="F248" s="22"/>
      <c r="G248" s="23"/>
      <c r="H248" s="17"/>
      <c r="I248" s="24"/>
      <c r="J248" s="24"/>
      <c r="K248" s="24"/>
      <c r="L248" s="17"/>
      <c r="M248" s="17"/>
      <c r="N248" s="24"/>
      <c r="O248" s="17"/>
      <c r="P248" s="17"/>
      <c r="Q248" s="17"/>
    </row>
    <row r="249" spans="1:17" ht="15" customHeight="1" x14ac:dyDescent="0.3">
      <c r="A249" s="17"/>
      <c r="B249" s="17"/>
      <c r="C249" s="17"/>
      <c r="D249" s="17"/>
      <c r="E249" s="17"/>
      <c r="F249" s="22"/>
      <c r="G249" s="17"/>
      <c r="H249" s="17"/>
      <c r="I249" s="24"/>
      <c r="J249" s="24"/>
      <c r="K249" s="24"/>
      <c r="L249" s="17"/>
      <c r="M249" s="24"/>
      <c r="N249" s="17"/>
      <c r="O249" s="24"/>
      <c r="P249" s="17"/>
      <c r="Q249" s="17"/>
    </row>
    <row r="250" spans="1:17" ht="15" customHeight="1" x14ac:dyDescent="0.3">
      <c r="A250" s="17"/>
      <c r="B250" s="17"/>
      <c r="C250" s="17"/>
      <c r="D250" s="21"/>
      <c r="E250" s="21"/>
      <c r="F250" s="17"/>
      <c r="G250" s="17"/>
      <c r="H250" s="21"/>
      <c r="I250" s="25"/>
      <c r="J250" s="25"/>
      <c r="K250" s="25"/>
      <c r="L250" s="27"/>
      <c r="M250" s="17"/>
      <c r="N250" s="26"/>
      <c r="O250" s="17"/>
      <c r="P250" s="17"/>
      <c r="Q250" s="17"/>
    </row>
    <row r="251" spans="1:17" ht="15" customHeight="1" x14ac:dyDescent="0.3">
      <c r="A251" s="17"/>
      <c r="B251" s="17"/>
      <c r="C251" s="17"/>
      <c r="D251" s="17"/>
      <c r="E251" s="17"/>
      <c r="F251" s="17"/>
      <c r="G251" s="17"/>
      <c r="H251" s="17"/>
      <c r="I251" s="26"/>
      <c r="J251" s="26"/>
      <c r="K251" s="26"/>
      <c r="L251" s="17"/>
      <c r="M251" s="17"/>
      <c r="N251" s="26"/>
      <c r="O251" s="17"/>
      <c r="P251" s="17"/>
      <c r="Q251" s="17"/>
    </row>
    <row r="252" spans="1:17" ht="15" customHeight="1" x14ac:dyDescent="0.3">
      <c r="A252" s="17"/>
      <c r="B252" s="17"/>
      <c r="C252" s="17"/>
      <c r="D252" s="21"/>
      <c r="E252" s="21"/>
      <c r="F252" s="17"/>
      <c r="G252" s="17"/>
      <c r="H252" s="21"/>
      <c r="I252" s="26"/>
      <c r="J252" s="26"/>
      <c r="K252" s="26"/>
      <c r="L252" s="17"/>
      <c r="M252" s="17"/>
      <c r="N252" s="26"/>
      <c r="O252" s="17"/>
      <c r="P252" s="17"/>
      <c r="Q252" s="17"/>
    </row>
    <row r="253" spans="1:17" ht="15" customHeight="1" x14ac:dyDescent="0.3">
      <c r="A253" s="17"/>
      <c r="B253" s="17"/>
      <c r="C253" s="17"/>
      <c r="D253" s="17"/>
      <c r="E253" s="17"/>
      <c r="F253" s="17"/>
      <c r="G253" s="17"/>
      <c r="H253" s="17"/>
      <c r="I253" s="26"/>
      <c r="J253" s="26"/>
      <c r="K253" s="26"/>
      <c r="L253" s="17"/>
      <c r="M253" s="17"/>
      <c r="N253" s="26"/>
      <c r="O253" s="17"/>
      <c r="P253" s="17"/>
      <c r="Q253" s="17"/>
    </row>
    <row r="254" spans="1:17" ht="15" customHeight="1" x14ac:dyDescent="0.3">
      <c r="A254" s="17"/>
      <c r="B254" s="17"/>
      <c r="C254" s="17"/>
      <c r="D254" s="17"/>
      <c r="E254" s="21"/>
      <c r="F254" s="17"/>
      <c r="G254" s="17"/>
      <c r="H254" s="17"/>
      <c r="I254" s="26"/>
      <c r="J254" s="26"/>
      <c r="K254" s="26"/>
      <c r="L254" s="17"/>
      <c r="M254" s="17"/>
      <c r="N254" s="26"/>
      <c r="O254" s="17"/>
      <c r="P254" s="17"/>
      <c r="Q254" s="17"/>
    </row>
    <row r="255" spans="1:17" ht="15" customHeight="1" x14ac:dyDescent="0.3">
      <c r="A255" s="17"/>
      <c r="B255" s="17"/>
      <c r="C255" s="17"/>
      <c r="D255" s="17"/>
      <c r="E255" s="17"/>
      <c r="F255" s="17"/>
      <c r="G255" s="17"/>
      <c r="H255" s="17"/>
      <c r="I255" s="26"/>
      <c r="J255" s="26"/>
      <c r="K255" s="26"/>
      <c r="L255" s="17"/>
      <c r="M255" s="26"/>
      <c r="N255" s="26"/>
      <c r="O255" s="17"/>
      <c r="P255" s="17"/>
      <c r="Q255" s="17"/>
    </row>
    <row r="256" spans="1:17" ht="15" customHeight="1" x14ac:dyDescent="0.3">
      <c r="A256" s="17"/>
      <c r="B256" s="17"/>
      <c r="C256" s="17"/>
      <c r="D256" s="17"/>
      <c r="E256" s="17"/>
      <c r="F256" s="17"/>
      <c r="G256" s="17"/>
      <c r="H256" s="29"/>
      <c r="I256" s="17"/>
      <c r="J256" s="17"/>
      <c r="K256" s="17"/>
      <c r="L256" s="17"/>
      <c r="M256" s="17"/>
      <c r="N256" s="17"/>
      <c r="O256" s="17"/>
      <c r="P256" s="17"/>
      <c r="Q256" s="17"/>
    </row>
    <row r="257" spans="1:17" ht="15" customHeight="1" x14ac:dyDescent="0.3">
      <c r="A257" s="17"/>
      <c r="B257" s="17"/>
      <c r="C257" s="17"/>
      <c r="D257" s="17"/>
      <c r="E257" s="17"/>
      <c r="F257" s="17"/>
      <c r="G257" s="17"/>
      <c r="H257" s="29"/>
      <c r="I257" s="17"/>
      <c r="J257" s="17"/>
      <c r="K257" s="17"/>
      <c r="L257" s="17"/>
      <c r="M257" s="17"/>
      <c r="N257" s="17"/>
      <c r="O257" s="17"/>
      <c r="P257" s="17"/>
      <c r="Q257" s="17"/>
    </row>
    <row r="258" spans="1:17" ht="15" customHeight="1" x14ac:dyDescent="0.3">
      <c r="A258" s="17"/>
      <c r="B258" s="17"/>
      <c r="C258" s="17"/>
      <c r="D258" s="17"/>
      <c r="E258" s="17"/>
      <c r="F258" s="17"/>
      <c r="G258" s="17"/>
      <c r="H258" s="17"/>
      <c r="I258" s="17"/>
      <c r="J258" s="17"/>
      <c r="K258" s="17"/>
      <c r="L258" s="17"/>
      <c r="M258" s="17"/>
      <c r="N258" s="17"/>
      <c r="O258" s="17"/>
      <c r="P258" s="17"/>
      <c r="Q258" s="17"/>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53125" defaultRowHeight="15" customHeight="1" x14ac:dyDescent="0.3"/>
  <cols>
    <col min="1" max="1" width="8.90625" customWidth="1"/>
    <col min="2" max="2" width="10" bestFit="1" customWidth="1"/>
    <col min="3" max="3" width="19.6328125" customWidth="1"/>
    <col min="4" max="4" width="11.6328125" customWidth="1"/>
    <col min="5" max="5" width="39.54296875" customWidth="1"/>
    <col min="6" max="6" width="32.6328125" customWidth="1"/>
    <col min="7" max="7" width="24.90625" bestFit="1" customWidth="1"/>
    <col min="8" max="8" width="16.90625" bestFit="1" customWidth="1"/>
    <col min="9" max="10" width="14.6328125" customWidth="1"/>
    <col min="11" max="11" width="13.6328125" customWidth="1"/>
    <col min="12" max="15" width="14.6328125" customWidth="1"/>
  </cols>
  <sheetData>
    <row r="1" spans="1:17" ht="15" customHeight="1" x14ac:dyDescent="0.3">
      <c r="A1" s="17"/>
      <c r="B1" s="17"/>
      <c r="C1" s="17"/>
      <c r="D1" s="17"/>
      <c r="E1" s="17"/>
      <c r="F1" s="17"/>
      <c r="G1" s="17"/>
      <c r="H1" s="17"/>
      <c r="I1" s="20"/>
      <c r="J1" s="20"/>
      <c r="K1" s="20"/>
      <c r="L1" s="20"/>
      <c r="M1" s="17"/>
      <c r="N1" s="20"/>
      <c r="O1" s="17"/>
      <c r="P1" s="17"/>
      <c r="Q1" s="17"/>
    </row>
    <row r="2" spans="1:17" ht="15" customHeight="1" x14ac:dyDescent="0.3">
      <c r="A2" s="21"/>
      <c r="B2" s="17"/>
      <c r="C2" s="21"/>
      <c r="D2" s="17"/>
      <c r="E2" s="17"/>
      <c r="F2" s="17"/>
      <c r="G2" s="17"/>
      <c r="H2" s="17"/>
      <c r="I2" s="17"/>
      <c r="J2" s="17"/>
      <c r="K2" s="17"/>
      <c r="L2" s="17"/>
      <c r="M2" s="17"/>
      <c r="N2" s="17"/>
      <c r="O2" s="17"/>
      <c r="P2" s="17"/>
      <c r="Q2" s="17"/>
    </row>
    <row r="3" spans="1:17" ht="15" customHeight="1" x14ac:dyDescent="0.3">
      <c r="A3" s="17"/>
      <c r="B3" s="17"/>
      <c r="C3" s="17"/>
      <c r="D3" s="17"/>
      <c r="E3" s="17"/>
      <c r="F3" s="17"/>
      <c r="G3" s="17"/>
      <c r="H3" s="17"/>
      <c r="I3" s="17"/>
      <c r="J3" s="17"/>
      <c r="K3" s="17"/>
      <c r="L3" s="17"/>
      <c r="M3" s="17"/>
      <c r="N3" s="17"/>
      <c r="O3" s="17"/>
      <c r="P3" s="17"/>
      <c r="Q3" s="17"/>
    </row>
    <row r="4" spans="1:17" ht="15" customHeight="1" x14ac:dyDescent="0.3">
      <c r="A4" s="17"/>
      <c r="B4" s="21"/>
      <c r="C4" s="14"/>
      <c r="D4" s="17"/>
      <c r="E4" s="30"/>
      <c r="F4" s="17"/>
      <c r="G4" s="17"/>
      <c r="H4" s="17"/>
      <c r="I4" s="17"/>
      <c r="J4" s="17"/>
      <c r="K4" s="17"/>
      <c r="L4" s="17"/>
      <c r="M4" s="17"/>
      <c r="N4" s="17"/>
      <c r="O4" s="17"/>
      <c r="P4" s="17"/>
      <c r="Q4" s="17"/>
    </row>
    <row r="5" spans="1:17" ht="15" customHeight="1" x14ac:dyDescent="0.3">
      <c r="A5" s="17"/>
      <c r="B5" s="17"/>
      <c r="C5" s="11"/>
      <c r="D5" s="17"/>
      <c r="E5" s="17"/>
      <c r="F5" s="17"/>
      <c r="G5" s="17"/>
      <c r="H5" s="17"/>
      <c r="I5" s="17"/>
      <c r="J5" s="17"/>
      <c r="K5" s="17"/>
      <c r="L5" s="17"/>
      <c r="M5" s="17"/>
      <c r="N5" s="17"/>
      <c r="O5" s="17"/>
      <c r="P5" s="17"/>
      <c r="Q5" s="17"/>
    </row>
    <row r="6" spans="1:17" ht="15" customHeight="1" x14ac:dyDescent="0.3">
      <c r="A6" s="17"/>
      <c r="B6" s="17"/>
      <c r="C6" s="17"/>
      <c r="D6" s="17"/>
      <c r="E6" s="17"/>
      <c r="F6" s="22"/>
      <c r="G6" s="23"/>
      <c r="H6" s="17"/>
      <c r="I6" s="24"/>
      <c r="J6" s="24"/>
      <c r="K6" s="24"/>
      <c r="L6" s="17"/>
      <c r="M6" s="17"/>
      <c r="N6" s="24"/>
      <c r="O6" s="17"/>
      <c r="P6" s="17"/>
      <c r="Q6" s="17"/>
    </row>
    <row r="7" spans="1:17" ht="15" customHeight="1" x14ac:dyDescent="0.3">
      <c r="A7" s="17"/>
      <c r="B7" s="17"/>
      <c r="C7" s="17"/>
      <c r="D7" s="17"/>
      <c r="E7" s="17"/>
      <c r="F7" s="22"/>
      <c r="G7" s="17"/>
      <c r="H7" s="17"/>
      <c r="I7" s="24"/>
      <c r="J7" s="24"/>
      <c r="K7" s="24"/>
      <c r="L7" s="17"/>
      <c r="M7" s="24"/>
      <c r="N7" s="17"/>
      <c r="O7" s="24"/>
      <c r="P7" s="17"/>
      <c r="Q7" s="17"/>
    </row>
    <row r="8" spans="1:17" ht="15" customHeight="1" x14ac:dyDescent="0.3">
      <c r="A8" s="17"/>
      <c r="B8" s="17"/>
      <c r="C8" s="17"/>
      <c r="D8" s="17"/>
      <c r="E8" s="17"/>
      <c r="F8" s="22"/>
      <c r="G8" s="23"/>
      <c r="H8" s="17"/>
      <c r="I8" s="24"/>
      <c r="J8" s="24"/>
      <c r="K8" s="24"/>
      <c r="L8" s="17"/>
      <c r="M8" s="17"/>
      <c r="N8" s="24"/>
      <c r="O8" s="17"/>
      <c r="P8" s="17"/>
      <c r="Q8" s="17"/>
    </row>
    <row r="9" spans="1:17" ht="15" customHeight="1" x14ac:dyDescent="0.3">
      <c r="A9" s="17"/>
      <c r="B9" s="17"/>
      <c r="C9" s="17"/>
      <c r="D9" s="17"/>
      <c r="E9" s="17"/>
      <c r="F9" s="22"/>
      <c r="G9" s="17"/>
      <c r="H9" s="17"/>
      <c r="I9" s="24"/>
      <c r="J9" s="24"/>
      <c r="K9" s="24"/>
      <c r="L9" s="17"/>
      <c r="M9" s="24"/>
      <c r="N9" s="17"/>
      <c r="O9" s="24"/>
      <c r="P9" s="17"/>
      <c r="Q9" s="17"/>
    </row>
    <row r="10" spans="1:17" ht="15" customHeight="1" x14ac:dyDescent="0.3">
      <c r="A10" s="17"/>
      <c r="B10" s="17"/>
      <c r="C10" s="17"/>
      <c r="D10" s="17"/>
      <c r="E10" s="17"/>
      <c r="F10" s="22"/>
      <c r="G10" s="23"/>
      <c r="H10" s="17"/>
      <c r="I10" s="24"/>
      <c r="J10" s="24"/>
      <c r="K10" s="24"/>
      <c r="L10" s="17"/>
      <c r="M10" s="17"/>
      <c r="N10" s="24"/>
      <c r="O10" s="17"/>
      <c r="P10" s="17"/>
      <c r="Q10" s="17"/>
    </row>
    <row r="11" spans="1:17" ht="15" customHeight="1" x14ac:dyDescent="0.3">
      <c r="A11" s="17"/>
      <c r="B11" s="17"/>
      <c r="C11" s="17"/>
      <c r="D11" s="17"/>
      <c r="E11" s="17"/>
      <c r="F11" s="22"/>
      <c r="G11" s="17"/>
      <c r="H11" s="17"/>
      <c r="I11" s="24"/>
      <c r="J11" s="24"/>
      <c r="K11" s="24"/>
      <c r="L11" s="17"/>
      <c r="M11" s="24"/>
      <c r="N11" s="17"/>
      <c r="O11" s="24"/>
      <c r="P11" s="17"/>
      <c r="Q11" s="17"/>
    </row>
    <row r="12" spans="1:17" ht="15" customHeight="1" x14ac:dyDescent="0.3">
      <c r="A12" s="17"/>
      <c r="B12" s="17"/>
      <c r="C12" s="17"/>
      <c r="D12" s="17"/>
      <c r="E12" s="17"/>
      <c r="F12" s="22"/>
      <c r="G12" s="23"/>
      <c r="H12" s="17"/>
      <c r="I12" s="24"/>
      <c r="J12" s="24"/>
      <c r="K12" s="24"/>
      <c r="L12" s="17"/>
      <c r="M12" s="17"/>
      <c r="N12" s="24"/>
      <c r="O12" s="17"/>
      <c r="P12" s="17"/>
      <c r="Q12" s="17"/>
    </row>
    <row r="13" spans="1:17" ht="15" customHeight="1" x14ac:dyDescent="0.3">
      <c r="A13" s="17"/>
      <c r="B13" s="17"/>
      <c r="C13" s="17"/>
      <c r="D13" s="17"/>
      <c r="E13" s="17"/>
      <c r="F13" s="22"/>
      <c r="G13" s="17"/>
      <c r="H13" s="17"/>
      <c r="I13" s="24"/>
      <c r="J13" s="24"/>
      <c r="K13" s="24"/>
      <c r="L13" s="17"/>
      <c r="M13" s="24"/>
      <c r="N13" s="17"/>
      <c r="O13" s="24"/>
      <c r="P13" s="17"/>
      <c r="Q13" s="17"/>
    </row>
    <row r="14" spans="1:17" ht="15" customHeight="1" x14ac:dyDescent="0.3">
      <c r="A14" s="17"/>
      <c r="B14" s="17"/>
      <c r="C14" s="17"/>
      <c r="D14" s="17"/>
      <c r="E14" s="17"/>
      <c r="F14" s="22"/>
      <c r="G14" s="23"/>
      <c r="H14" s="17"/>
      <c r="I14" s="24"/>
      <c r="J14" s="24"/>
      <c r="K14" s="24"/>
      <c r="L14" s="17"/>
      <c r="M14" s="17"/>
      <c r="N14" s="24"/>
      <c r="O14" s="17"/>
      <c r="P14" s="17"/>
      <c r="Q14" s="17"/>
    </row>
    <row r="15" spans="1:17" ht="15" customHeight="1" x14ac:dyDescent="0.3">
      <c r="A15" s="17"/>
      <c r="B15" s="17"/>
      <c r="C15" s="17"/>
      <c r="D15" s="17"/>
      <c r="E15" s="17"/>
      <c r="F15" s="22"/>
      <c r="G15" s="17"/>
      <c r="H15" s="17"/>
      <c r="I15" s="24"/>
      <c r="J15" s="24"/>
      <c r="K15" s="24"/>
      <c r="L15" s="17"/>
      <c r="M15" s="24"/>
      <c r="N15" s="17"/>
      <c r="O15" s="24"/>
      <c r="P15" s="17"/>
      <c r="Q15" s="17"/>
    </row>
    <row r="16" spans="1:17" ht="15" customHeight="1" x14ac:dyDescent="0.3">
      <c r="A16" s="17"/>
      <c r="B16" s="17"/>
      <c r="C16" s="17"/>
      <c r="D16" s="17"/>
      <c r="E16" s="17"/>
      <c r="F16" s="22"/>
      <c r="G16" s="23"/>
      <c r="H16" s="17"/>
      <c r="I16" s="24"/>
      <c r="J16" s="24"/>
      <c r="K16" s="24"/>
      <c r="L16" s="17"/>
      <c r="M16" s="17"/>
      <c r="N16" s="24"/>
      <c r="O16" s="17"/>
      <c r="P16" s="17"/>
      <c r="Q16" s="17"/>
    </row>
    <row r="17" spans="1:17" ht="15" customHeight="1" x14ac:dyDescent="0.3">
      <c r="A17" s="17"/>
      <c r="B17" s="17"/>
      <c r="C17" s="17"/>
      <c r="D17" s="17"/>
      <c r="E17" s="17"/>
      <c r="F17" s="22"/>
      <c r="G17" s="17"/>
      <c r="H17" s="17"/>
      <c r="I17" s="24"/>
      <c r="J17" s="24"/>
      <c r="K17" s="24"/>
      <c r="L17" s="17"/>
      <c r="M17" s="24"/>
      <c r="N17" s="17"/>
      <c r="O17" s="24"/>
      <c r="P17" s="17"/>
      <c r="Q17" s="17"/>
    </row>
    <row r="18" spans="1:17" ht="15" customHeight="1" x14ac:dyDescent="0.3">
      <c r="A18" s="17"/>
      <c r="B18" s="17"/>
      <c r="C18" s="17"/>
      <c r="D18" s="17"/>
      <c r="E18" s="17"/>
      <c r="F18" s="22"/>
      <c r="G18" s="23"/>
      <c r="H18" s="17"/>
      <c r="I18" s="24"/>
      <c r="J18" s="24"/>
      <c r="K18" s="24"/>
      <c r="L18" s="17"/>
      <c r="M18" s="17"/>
      <c r="N18" s="24"/>
      <c r="O18" s="17"/>
      <c r="P18" s="17"/>
      <c r="Q18" s="17"/>
    </row>
    <row r="19" spans="1:17" ht="15" customHeight="1" x14ac:dyDescent="0.3">
      <c r="A19" s="17"/>
      <c r="B19" s="17"/>
      <c r="C19" s="17"/>
      <c r="D19" s="17"/>
      <c r="E19" s="17"/>
      <c r="F19" s="22"/>
      <c r="G19" s="17"/>
      <c r="H19" s="17"/>
      <c r="I19" s="24"/>
      <c r="J19" s="24"/>
      <c r="K19" s="24"/>
      <c r="L19" s="17"/>
      <c r="M19" s="24"/>
      <c r="N19" s="17"/>
      <c r="O19" s="24"/>
      <c r="P19" s="17"/>
      <c r="Q19" s="17"/>
    </row>
    <row r="20" spans="1:17" ht="15" customHeight="1" x14ac:dyDescent="0.3">
      <c r="A20" s="17"/>
      <c r="B20" s="17"/>
      <c r="C20" s="17"/>
      <c r="D20" s="17"/>
      <c r="E20" s="17"/>
      <c r="F20" s="22"/>
      <c r="G20" s="23"/>
      <c r="H20" s="17"/>
      <c r="I20" s="24"/>
      <c r="J20" s="24"/>
      <c r="K20" s="24"/>
      <c r="L20" s="17"/>
      <c r="M20" s="17"/>
      <c r="N20" s="24"/>
      <c r="O20" s="17"/>
      <c r="P20" s="17"/>
      <c r="Q20" s="17"/>
    </row>
    <row r="21" spans="1:17" ht="15" customHeight="1" x14ac:dyDescent="0.3">
      <c r="A21" s="17"/>
      <c r="B21" s="17"/>
      <c r="C21" s="17"/>
      <c r="D21" s="17"/>
      <c r="E21" s="17"/>
      <c r="F21" s="22"/>
      <c r="G21" s="17"/>
      <c r="H21" s="17"/>
      <c r="I21" s="24"/>
      <c r="J21" s="24"/>
      <c r="K21" s="24"/>
      <c r="L21" s="17"/>
      <c r="M21" s="24"/>
      <c r="N21" s="17"/>
      <c r="O21" s="24"/>
      <c r="P21" s="17"/>
      <c r="Q21" s="17"/>
    </row>
    <row r="22" spans="1:17" ht="15" customHeight="1" x14ac:dyDescent="0.3">
      <c r="A22" s="17"/>
      <c r="B22" s="17"/>
      <c r="C22" s="17"/>
      <c r="D22" s="17"/>
      <c r="E22" s="17"/>
      <c r="F22" s="22"/>
      <c r="G22" s="23"/>
      <c r="H22" s="17"/>
      <c r="I22" s="24"/>
      <c r="J22" s="24"/>
      <c r="K22" s="24"/>
      <c r="L22" s="17"/>
      <c r="M22" s="17"/>
      <c r="N22" s="24"/>
      <c r="O22" s="17"/>
      <c r="P22" s="17"/>
      <c r="Q22" s="17"/>
    </row>
    <row r="23" spans="1:17" ht="15" customHeight="1" x14ac:dyDescent="0.3">
      <c r="A23" s="17"/>
      <c r="B23" s="17"/>
      <c r="C23" s="17"/>
      <c r="D23" s="17"/>
      <c r="E23" s="17"/>
      <c r="F23" s="22"/>
      <c r="G23" s="17"/>
      <c r="H23" s="17"/>
      <c r="I23" s="24"/>
      <c r="J23" s="24"/>
      <c r="K23" s="24"/>
      <c r="L23" s="17"/>
      <c r="M23" s="24"/>
      <c r="N23" s="17"/>
      <c r="O23" s="24"/>
      <c r="P23" s="17"/>
      <c r="Q23" s="17"/>
    </row>
    <row r="24" spans="1:17" ht="15" customHeight="1" x14ac:dyDescent="0.3">
      <c r="A24" s="17"/>
      <c r="B24" s="17"/>
      <c r="C24" s="17"/>
      <c r="D24" s="17"/>
      <c r="E24" s="17"/>
      <c r="F24" s="22"/>
      <c r="G24" s="23"/>
      <c r="H24" s="17"/>
      <c r="I24" s="24"/>
      <c r="J24" s="24"/>
      <c r="K24" s="24"/>
      <c r="L24" s="17"/>
      <c r="M24" s="17"/>
      <c r="N24" s="24"/>
      <c r="O24" s="17"/>
      <c r="P24" s="17"/>
      <c r="Q24" s="17"/>
    </row>
    <row r="25" spans="1:17" ht="15" customHeight="1" x14ac:dyDescent="0.3">
      <c r="A25" s="17"/>
      <c r="B25" s="17"/>
      <c r="C25" s="17"/>
      <c r="D25" s="17"/>
      <c r="E25" s="17"/>
      <c r="F25" s="22"/>
      <c r="G25" s="17"/>
      <c r="H25" s="17"/>
      <c r="I25" s="24"/>
      <c r="J25" s="24"/>
      <c r="K25" s="24"/>
      <c r="L25" s="17"/>
      <c r="M25" s="24"/>
      <c r="N25" s="17"/>
      <c r="O25" s="24"/>
      <c r="P25" s="17"/>
      <c r="Q25" s="17"/>
    </row>
    <row r="26" spans="1:17" ht="15" customHeight="1" x14ac:dyDescent="0.3">
      <c r="A26" s="17"/>
      <c r="B26" s="17"/>
      <c r="C26" s="17"/>
      <c r="D26" s="17"/>
      <c r="E26" s="17"/>
      <c r="F26" s="22"/>
      <c r="G26" s="23"/>
      <c r="H26" s="17"/>
      <c r="I26" s="24"/>
      <c r="J26" s="24"/>
      <c r="K26" s="24"/>
      <c r="L26" s="17"/>
      <c r="M26" s="17"/>
      <c r="N26" s="24"/>
      <c r="O26" s="17"/>
      <c r="P26" s="17"/>
      <c r="Q26" s="17"/>
    </row>
    <row r="27" spans="1:17" ht="15" customHeight="1" x14ac:dyDescent="0.3">
      <c r="A27" s="17"/>
      <c r="B27" s="17"/>
      <c r="C27" s="17"/>
      <c r="D27" s="17"/>
      <c r="E27" s="17"/>
      <c r="F27" s="22"/>
      <c r="G27" s="17"/>
      <c r="H27" s="17"/>
      <c r="I27" s="24"/>
      <c r="J27" s="24"/>
      <c r="K27" s="24"/>
      <c r="L27" s="17"/>
      <c r="M27" s="24"/>
      <c r="N27" s="17"/>
      <c r="O27" s="24"/>
      <c r="P27" s="17"/>
      <c r="Q27" s="17"/>
    </row>
    <row r="28" spans="1:17" ht="15" customHeight="1" x14ac:dyDescent="0.3">
      <c r="A28" s="17"/>
      <c r="B28" s="17"/>
      <c r="C28" s="17"/>
      <c r="D28" s="17"/>
      <c r="E28" s="17"/>
      <c r="F28" s="22"/>
      <c r="G28" s="23"/>
      <c r="H28" s="17"/>
      <c r="I28" s="24"/>
      <c r="J28" s="24"/>
      <c r="K28" s="24"/>
      <c r="L28" s="17"/>
      <c r="M28" s="17"/>
      <c r="N28" s="24"/>
      <c r="O28" s="17"/>
      <c r="P28" s="17"/>
      <c r="Q28" s="17"/>
    </row>
    <row r="29" spans="1:17" ht="15" customHeight="1" x14ac:dyDescent="0.3">
      <c r="A29" s="17"/>
      <c r="B29" s="17"/>
      <c r="C29" s="17"/>
      <c r="D29" s="17"/>
      <c r="E29" s="17"/>
      <c r="F29" s="22"/>
      <c r="G29" s="17"/>
      <c r="H29" s="17"/>
      <c r="I29" s="24"/>
      <c r="J29" s="24"/>
      <c r="K29" s="24"/>
      <c r="L29" s="17"/>
      <c r="M29" s="24"/>
      <c r="N29" s="17"/>
      <c r="O29" s="24"/>
      <c r="P29" s="17"/>
      <c r="Q29" s="17"/>
    </row>
    <row r="30" spans="1:17" ht="15" customHeight="1" x14ac:dyDescent="0.3">
      <c r="A30" s="17"/>
      <c r="B30" s="17"/>
      <c r="C30" s="17"/>
      <c r="D30" s="17"/>
      <c r="E30" s="17"/>
      <c r="F30" s="22"/>
      <c r="G30" s="23"/>
      <c r="H30" s="17"/>
      <c r="I30" s="24"/>
      <c r="J30" s="24"/>
      <c r="K30" s="24"/>
      <c r="L30" s="17"/>
      <c r="M30" s="17"/>
      <c r="N30" s="24"/>
      <c r="O30" s="17"/>
      <c r="P30" s="17"/>
      <c r="Q30" s="17"/>
    </row>
    <row r="31" spans="1:17" ht="15" customHeight="1" x14ac:dyDescent="0.3">
      <c r="A31" s="17"/>
      <c r="B31" s="17"/>
      <c r="C31" s="17"/>
      <c r="D31" s="17"/>
      <c r="E31" s="17"/>
      <c r="F31" s="22"/>
      <c r="G31" s="17"/>
      <c r="H31" s="17"/>
      <c r="I31" s="24"/>
      <c r="J31" s="24"/>
      <c r="K31" s="24"/>
      <c r="L31" s="17"/>
      <c r="M31" s="24"/>
      <c r="N31" s="17"/>
      <c r="O31" s="24"/>
      <c r="P31" s="17"/>
      <c r="Q31" s="17"/>
    </row>
    <row r="32" spans="1:17" ht="15" customHeight="1" x14ac:dyDescent="0.3">
      <c r="A32" s="17"/>
      <c r="B32" s="17"/>
      <c r="C32" s="17"/>
      <c r="D32" s="17"/>
      <c r="E32" s="17"/>
      <c r="F32" s="22"/>
      <c r="G32" s="23"/>
      <c r="H32" s="17"/>
      <c r="I32" s="24"/>
      <c r="J32" s="24"/>
      <c r="K32" s="24"/>
      <c r="L32" s="17"/>
      <c r="M32" s="17"/>
      <c r="N32" s="24"/>
      <c r="O32" s="17"/>
      <c r="P32" s="17"/>
      <c r="Q32" s="17"/>
    </row>
    <row r="33" spans="1:17" ht="15" customHeight="1" x14ac:dyDescent="0.3">
      <c r="A33" s="17"/>
      <c r="B33" s="17"/>
      <c r="C33" s="17"/>
      <c r="D33" s="17"/>
      <c r="E33" s="17"/>
      <c r="F33" s="22"/>
      <c r="G33" s="17"/>
      <c r="H33" s="17"/>
      <c r="I33" s="24"/>
      <c r="J33" s="24"/>
      <c r="K33" s="24"/>
      <c r="L33" s="17"/>
      <c r="M33" s="24"/>
      <c r="N33" s="17"/>
      <c r="O33" s="24"/>
      <c r="P33" s="17"/>
      <c r="Q33" s="17"/>
    </row>
    <row r="34" spans="1:17" ht="15" customHeight="1" x14ac:dyDescent="0.3">
      <c r="A34" s="17"/>
      <c r="B34" s="17"/>
      <c r="C34" s="17"/>
      <c r="D34" s="17"/>
      <c r="E34" s="17"/>
      <c r="F34" s="22"/>
      <c r="G34" s="23"/>
      <c r="H34" s="17"/>
      <c r="I34" s="24"/>
      <c r="J34" s="24"/>
      <c r="K34" s="24"/>
      <c r="L34" s="17"/>
      <c r="M34" s="17"/>
      <c r="N34" s="24"/>
      <c r="O34" s="17"/>
      <c r="P34" s="17"/>
      <c r="Q34" s="17"/>
    </row>
    <row r="35" spans="1:17" ht="15" customHeight="1" x14ac:dyDescent="0.3">
      <c r="A35" s="17"/>
      <c r="B35" s="17"/>
      <c r="C35" s="17"/>
      <c r="D35" s="17"/>
      <c r="E35" s="17"/>
      <c r="F35" s="22"/>
      <c r="G35" s="17"/>
      <c r="H35" s="17"/>
      <c r="I35" s="24"/>
      <c r="J35" s="24"/>
      <c r="K35" s="24"/>
      <c r="L35" s="17"/>
      <c r="M35" s="24"/>
      <c r="N35" s="17"/>
      <c r="O35" s="24"/>
      <c r="P35" s="17"/>
      <c r="Q35" s="17"/>
    </row>
    <row r="36" spans="1:17" ht="15" customHeight="1" x14ac:dyDescent="0.3">
      <c r="A36" s="17"/>
      <c r="B36" s="17"/>
      <c r="C36" s="17"/>
      <c r="D36" s="17"/>
      <c r="E36" s="17"/>
      <c r="F36" s="22"/>
      <c r="G36" s="23"/>
      <c r="H36" s="17"/>
      <c r="I36" s="24"/>
      <c r="J36" s="24"/>
      <c r="K36" s="24"/>
      <c r="L36" s="17"/>
      <c r="M36" s="17"/>
      <c r="N36" s="24"/>
      <c r="O36" s="17"/>
      <c r="P36" s="17"/>
      <c r="Q36" s="17"/>
    </row>
    <row r="37" spans="1:17" ht="15" customHeight="1" x14ac:dyDescent="0.3">
      <c r="A37" s="17"/>
      <c r="B37" s="17"/>
      <c r="C37" s="17"/>
      <c r="D37" s="17"/>
      <c r="E37" s="17"/>
      <c r="F37" s="22"/>
      <c r="G37" s="17"/>
      <c r="H37" s="17"/>
      <c r="I37" s="24"/>
      <c r="J37" s="24"/>
      <c r="K37" s="24"/>
      <c r="L37" s="17"/>
      <c r="M37" s="24"/>
      <c r="N37" s="17"/>
      <c r="O37" s="24"/>
      <c r="P37" s="17"/>
      <c r="Q37" s="17"/>
    </row>
    <row r="38" spans="1:17" ht="15" customHeight="1" x14ac:dyDescent="0.3">
      <c r="A38" s="17"/>
      <c r="B38" s="17"/>
      <c r="C38" s="17"/>
      <c r="D38" s="17"/>
      <c r="E38" s="17"/>
      <c r="F38" s="22"/>
      <c r="G38" s="23"/>
      <c r="H38" s="17"/>
      <c r="I38" s="24"/>
      <c r="J38" s="24"/>
      <c r="K38" s="24"/>
      <c r="L38" s="17"/>
      <c r="M38" s="17"/>
      <c r="N38" s="24"/>
      <c r="O38" s="17"/>
      <c r="P38" s="17"/>
      <c r="Q38" s="17"/>
    </row>
    <row r="39" spans="1:17" ht="15" customHeight="1" x14ac:dyDescent="0.3">
      <c r="A39" s="17"/>
      <c r="B39" s="17"/>
      <c r="C39" s="17"/>
      <c r="D39" s="17"/>
      <c r="E39" s="17"/>
      <c r="F39" s="22"/>
      <c r="G39" s="17"/>
      <c r="H39" s="17"/>
      <c r="I39" s="24"/>
      <c r="J39" s="24"/>
      <c r="K39" s="24"/>
      <c r="L39" s="17"/>
      <c r="M39" s="24"/>
      <c r="N39" s="17"/>
      <c r="O39" s="24"/>
      <c r="P39" s="17"/>
      <c r="Q39" s="17"/>
    </row>
    <row r="40" spans="1:17" ht="15" customHeight="1" x14ac:dyDescent="0.3">
      <c r="A40" s="17"/>
      <c r="B40" s="17"/>
      <c r="C40" s="17"/>
      <c r="D40" s="17"/>
      <c r="E40" s="17"/>
      <c r="F40" s="22"/>
      <c r="G40" s="23"/>
      <c r="H40" s="17"/>
      <c r="I40" s="24"/>
      <c r="J40" s="24"/>
      <c r="K40" s="24"/>
      <c r="L40" s="17"/>
      <c r="M40" s="17"/>
      <c r="N40" s="24"/>
      <c r="O40" s="17"/>
      <c r="P40" s="17"/>
      <c r="Q40" s="17"/>
    </row>
    <row r="41" spans="1:17" ht="15" customHeight="1" x14ac:dyDescent="0.3">
      <c r="A41" s="17"/>
      <c r="B41" s="17"/>
      <c r="C41" s="17"/>
      <c r="D41" s="17"/>
      <c r="E41" s="17"/>
      <c r="F41" s="22"/>
      <c r="G41" s="17"/>
      <c r="H41" s="17"/>
      <c r="I41" s="24"/>
      <c r="J41" s="24"/>
      <c r="K41" s="24"/>
      <c r="L41" s="17"/>
      <c r="M41" s="24"/>
      <c r="N41" s="17"/>
      <c r="O41" s="24"/>
      <c r="P41" s="17"/>
      <c r="Q41" s="17"/>
    </row>
    <row r="42" spans="1:17" ht="15" customHeight="1" x14ac:dyDescent="0.3">
      <c r="A42" s="17"/>
      <c r="B42" s="17"/>
      <c r="C42" s="17"/>
      <c r="D42" s="17"/>
      <c r="E42" s="17"/>
      <c r="F42" s="22"/>
      <c r="G42" s="23"/>
      <c r="H42" s="17"/>
      <c r="I42" s="24"/>
      <c r="J42" s="24"/>
      <c r="K42" s="24"/>
      <c r="L42" s="17"/>
      <c r="M42" s="17"/>
      <c r="N42" s="24"/>
      <c r="O42" s="17"/>
      <c r="P42" s="17"/>
      <c r="Q42" s="17"/>
    </row>
    <row r="43" spans="1:17" ht="15" customHeight="1" x14ac:dyDescent="0.3">
      <c r="A43" s="17"/>
      <c r="B43" s="17"/>
      <c r="C43" s="17"/>
      <c r="D43" s="17"/>
      <c r="E43" s="17"/>
      <c r="F43" s="22"/>
      <c r="G43" s="17"/>
      <c r="H43" s="17"/>
      <c r="I43" s="24"/>
      <c r="J43" s="24"/>
      <c r="K43" s="24"/>
      <c r="L43" s="17"/>
      <c r="M43" s="24"/>
      <c r="N43" s="17"/>
      <c r="O43" s="24"/>
      <c r="P43" s="17"/>
      <c r="Q43" s="17"/>
    </row>
    <row r="44" spans="1:17" ht="15" customHeight="1" x14ac:dyDescent="0.3">
      <c r="A44" s="17"/>
      <c r="B44" s="17"/>
      <c r="C44" s="17"/>
      <c r="D44" s="17"/>
      <c r="E44" s="17"/>
      <c r="F44" s="22"/>
      <c r="G44" s="23"/>
      <c r="H44" s="17"/>
      <c r="I44" s="24"/>
      <c r="J44" s="24"/>
      <c r="K44" s="24"/>
      <c r="L44" s="17"/>
      <c r="M44" s="17"/>
      <c r="N44" s="24"/>
      <c r="O44" s="17"/>
      <c r="P44" s="17"/>
      <c r="Q44" s="17"/>
    </row>
    <row r="45" spans="1:17" ht="15" customHeight="1" x14ac:dyDescent="0.3">
      <c r="A45" s="17"/>
      <c r="B45" s="17"/>
      <c r="C45" s="17"/>
      <c r="D45" s="17"/>
      <c r="E45" s="17"/>
      <c r="F45" s="22"/>
      <c r="G45" s="17"/>
      <c r="H45" s="17"/>
      <c r="I45" s="24"/>
      <c r="J45" s="24"/>
      <c r="K45" s="24"/>
      <c r="L45" s="17"/>
      <c r="M45" s="24"/>
      <c r="N45" s="17"/>
      <c r="O45" s="24"/>
      <c r="P45" s="17"/>
      <c r="Q45" s="17"/>
    </row>
    <row r="46" spans="1:17" ht="15" customHeight="1" x14ac:dyDescent="0.3">
      <c r="A46" s="17"/>
      <c r="B46" s="17"/>
      <c r="C46" s="17"/>
      <c r="D46" s="17"/>
      <c r="E46" s="17"/>
      <c r="F46" s="22"/>
      <c r="G46" s="23"/>
      <c r="H46" s="17"/>
      <c r="I46" s="24"/>
      <c r="J46" s="24"/>
      <c r="K46" s="24"/>
      <c r="L46" s="17"/>
      <c r="M46" s="17"/>
      <c r="N46" s="24"/>
      <c r="O46" s="17"/>
      <c r="P46" s="17"/>
      <c r="Q46" s="17"/>
    </row>
    <row r="47" spans="1:17" ht="15" customHeight="1" x14ac:dyDescent="0.3">
      <c r="A47" s="17"/>
      <c r="B47" s="17"/>
      <c r="C47" s="17"/>
      <c r="D47" s="17"/>
      <c r="E47" s="17"/>
      <c r="F47" s="22"/>
      <c r="G47" s="17"/>
      <c r="H47" s="17"/>
      <c r="I47" s="24"/>
      <c r="J47" s="24"/>
      <c r="K47" s="24"/>
      <c r="L47" s="17"/>
      <c r="M47" s="24"/>
      <c r="N47" s="17"/>
      <c r="O47" s="24"/>
      <c r="P47" s="17"/>
      <c r="Q47" s="17"/>
    </row>
    <row r="48" spans="1:17" ht="15" customHeight="1" x14ac:dyDescent="0.3">
      <c r="A48" s="17"/>
      <c r="B48" s="17"/>
      <c r="C48" s="17"/>
      <c r="D48" s="17"/>
      <c r="E48" s="17"/>
      <c r="F48" s="22"/>
      <c r="G48" s="23"/>
      <c r="H48" s="17"/>
      <c r="I48" s="24"/>
      <c r="J48" s="24"/>
      <c r="K48" s="24"/>
      <c r="L48" s="17"/>
      <c r="M48" s="17"/>
      <c r="N48" s="24"/>
      <c r="O48" s="17"/>
      <c r="P48" s="17"/>
      <c r="Q48" s="17"/>
    </row>
    <row r="49" spans="1:17" ht="15" customHeight="1" x14ac:dyDescent="0.3">
      <c r="A49" s="17"/>
      <c r="B49" s="17"/>
      <c r="C49" s="17"/>
      <c r="D49" s="17"/>
      <c r="E49" s="17"/>
      <c r="F49" s="22"/>
      <c r="G49" s="17"/>
      <c r="H49" s="17"/>
      <c r="I49" s="24"/>
      <c r="J49" s="24"/>
      <c r="K49" s="24"/>
      <c r="L49" s="17"/>
      <c r="M49" s="24"/>
      <c r="N49" s="17"/>
      <c r="O49" s="24"/>
      <c r="P49" s="17"/>
      <c r="Q49" s="17"/>
    </row>
    <row r="50" spans="1:17" ht="15" customHeight="1" x14ac:dyDescent="0.3">
      <c r="A50" s="17"/>
      <c r="B50" s="17"/>
      <c r="C50" s="17"/>
      <c r="D50" s="17"/>
      <c r="E50" s="17"/>
      <c r="F50" s="22"/>
      <c r="G50" s="23"/>
      <c r="H50" s="17"/>
      <c r="I50" s="24"/>
      <c r="J50" s="24"/>
      <c r="K50" s="24"/>
      <c r="L50" s="17"/>
      <c r="M50" s="17"/>
      <c r="N50" s="24"/>
      <c r="O50" s="17"/>
      <c r="P50" s="17"/>
      <c r="Q50" s="17"/>
    </row>
    <row r="51" spans="1:17" ht="15" customHeight="1" x14ac:dyDescent="0.3">
      <c r="A51" s="17"/>
      <c r="B51" s="17"/>
      <c r="C51" s="17"/>
      <c r="D51" s="17"/>
      <c r="E51" s="17"/>
      <c r="F51" s="22"/>
      <c r="G51" s="17"/>
      <c r="H51" s="17"/>
      <c r="I51" s="24"/>
      <c r="J51" s="24"/>
      <c r="K51" s="24"/>
      <c r="L51" s="17"/>
      <c r="M51" s="24"/>
      <c r="N51" s="17"/>
      <c r="O51" s="24"/>
      <c r="P51" s="17"/>
      <c r="Q51" s="17"/>
    </row>
    <row r="52" spans="1:17" ht="15" customHeight="1" x14ac:dyDescent="0.3">
      <c r="A52" s="17"/>
      <c r="B52" s="17"/>
      <c r="C52" s="17"/>
      <c r="D52" s="17"/>
      <c r="E52" s="17"/>
      <c r="F52" s="22"/>
      <c r="G52" s="23"/>
      <c r="H52" s="17"/>
      <c r="I52" s="24"/>
      <c r="J52" s="24"/>
      <c r="K52" s="24"/>
      <c r="L52" s="17"/>
      <c r="M52" s="17"/>
      <c r="N52" s="24"/>
      <c r="O52" s="17"/>
      <c r="P52" s="17"/>
      <c r="Q52" s="17"/>
    </row>
    <row r="53" spans="1:17" ht="15" customHeight="1" x14ac:dyDescent="0.3">
      <c r="A53" s="17"/>
      <c r="B53" s="17"/>
      <c r="C53" s="17"/>
      <c r="D53" s="17"/>
      <c r="E53" s="17"/>
      <c r="F53" s="22"/>
      <c r="G53" s="17"/>
      <c r="H53" s="17"/>
      <c r="I53" s="24"/>
      <c r="J53" s="24"/>
      <c r="K53" s="24"/>
      <c r="L53" s="17"/>
      <c r="M53" s="24"/>
      <c r="N53" s="17"/>
      <c r="O53" s="24"/>
      <c r="P53" s="17"/>
      <c r="Q53" s="17"/>
    </row>
    <row r="54" spans="1:17" ht="15" customHeight="1" x14ac:dyDescent="0.3">
      <c r="A54" s="17"/>
      <c r="B54" s="17"/>
      <c r="C54" s="17"/>
      <c r="D54" s="17"/>
      <c r="E54" s="17"/>
      <c r="F54" s="22"/>
      <c r="G54" s="23"/>
      <c r="H54" s="17"/>
      <c r="I54" s="24"/>
      <c r="J54" s="24"/>
      <c r="K54" s="24"/>
      <c r="L54" s="17"/>
      <c r="M54" s="17"/>
      <c r="N54" s="24"/>
      <c r="O54" s="17"/>
      <c r="P54" s="17"/>
      <c r="Q54" s="17"/>
    </row>
    <row r="55" spans="1:17" ht="15" customHeight="1" x14ac:dyDescent="0.3">
      <c r="A55" s="17"/>
      <c r="B55" s="17"/>
      <c r="C55" s="17"/>
      <c r="D55" s="17"/>
      <c r="E55" s="17"/>
      <c r="F55" s="22"/>
      <c r="G55" s="17"/>
      <c r="H55" s="17"/>
      <c r="I55" s="24"/>
      <c r="J55" s="24"/>
      <c r="K55" s="24"/>
      <c r="L55" s="17"/>
      <c r="M55" s="24"/>
      <c r="N55" s="17"/>
      <c r="O55" s="24"/>
      <c r="P55" s="17"/>
      <c r="Q55" s="17"/>
    </row>
    <row r="56" spans="1:17" ht="15" customHeight="1" x14ac:dyDescent="0.3">
      <c r="A56" s="17"/>
      <c r="B56" s="17"/>
      <c r="C56" s="17"/>
      <c r="D56" s="17"/>
      <c r="E56" s="17"/>
      <c r="F56" s="22"/>
      <c r="G56" s="23"/>
      <c r="H56" s="17"/>
      <c r="I56" s="24"/>
      <c r="J56" s="24"/>
      <c r="K56" s="24"/>
      <c r="L56" s="17"/>
      <c r="M56" s="17"/>
      <c r="N56" s="24"/>
      <c r="O56" s="17"/>
      <c r="P56" s="17"/>
      <c r="Q56" s="17"/>
    </row>
    <row r="57" spans="1:17" ht="15" customHeight="1" x14ac:dyDescent="0.3">
      <c r="A57" s="17"/>
      <c r="B57" s="17"/>
      <c r="C57" s="17"/>
      <c r="D57" s="17"/>
      <c r="E57" s="17"/>
      <c r="F57" s="22"/>
      <c r="G57" s="17"/>
      <c r="H57" s="17"/>
      <c r="I57" s="24"/>
      <c r="J57" s="24"/>
      <c r="K57" s="24"/>
      <c r="L57" s="17"/>
      <c r="M57" s="24"/>
      <c r="N57" s="17"/>
      <c r="O57" s="24"/>
      <c r="P57" s="17"/>
      <c r="Q57" s="17"/>
    </row>
    <row r="58" spans="1:17" ht="15" customHeight="1" x14ac:dyDescent="0.3">
      <c r="A58" s="17"/>
      <c r="B58" s="17"/>
      <c r="C58" s="17"/>
      <c r="D58" s="17"/>
      <c r="E58" s="17"/>
      <c r="F58" s="22"/>
      <c r="G58" s="23"/>
      <c r="H58" s="17"/>
      <c r="I58" s="24"/>
      <c r="J58" s="24"/>
      <c r="K58" s="24"/>
      <c r="L58" s="17"/>
      <c r="M58" s="17"/>
      <c r="N58" s="24"/>
      <c r="O58" s="17"/>
      <c r="P58" s="17"/>
      <c r="Q58" s="17"/>
    </row>
    <row r="59" spans="1:17" ht="15" customHeight="1" x14ac:dyDescent="0.3">
      <c r="A59" s="17"/>
      <c r="B59" s="17"/>
      <c r="C59" s="17"/>
      <c r="D59" s="17"/>
      <c r="E59" s="17"/>
      <c r="F59" s="22"/>
      <c r="G59" s="17"/>
      <c r="H59" s="17"/>
      <c r="I59" s="24"/>
      <c r="J59" s="24"/>
      <c r="K59" s="24"/>
      <c r="L59" s="17"/>
      <c r="M59" s="24"/>
      <c r="N59" s="17"/>
      <c r="O59" s="24"/>
      <c r="P59" s="17"/>
      <c r="Q59" s="17"/>
    </row>
    <row r="60" spans="1:17" ht="15" customHeight="1" x14ac:dyDescent="0.3">
      <c r="A60" s="17"/>
      <c r="B60" s="17"/>
      <c r="C60" s="17"/>
      <c r="D60" s="21"/>
      <c r="E60" s="21"/>
      <c r="F60" s="17"/>
      <c r="G60" s="17"/>
      <c r="H60" s="21"/>
      <c r="I60" s="25"/>
      <c r="J60" s="25"/>
      <c r="K60" s="25"/>
      <c r="L60" s="27"/>
      <c r="M60" s="17"/>
      <c r="N60" s="26"/>
      <c r="O60" s="17"/>
      <c r="P60" s="17"/>
      <c r="Q60" s="17"/>
    </row>
    <row r="61" spans="1:17" ht="15" customHeight="1" x14ac:dyDescent="0.3">
      <c r="A61" s="17"/>
      <c r="B61" s="17"/>
      <c r="C61" s="17"/>
      <c r="D61" s="17"/>
      <c r="E61" s="17"/>
      <c r="F61" s="17"/>
      <c r="G61" s="17"/>
      <c r="H61" s="17"/>
      <c r="I61" s="26"/>
      <c r="J61" s="26"/>
      <c r="K61" s="26"/>
      <c r="L61" s="17"/>
      <c r="M61" s="17"/>
      <c r="N61" s="26"/>
      <c r="O61" s="28"/>
      <c r="P61" s="17"/>
      <c r="Q61" s="17"/>
    </row>
    <row r="62" spans="1:17" ht="15" customHeight="1" x14ac:dyDescent="0.3">
      <c r="A62" s="17"/>
      <c r="B62" s="21"/>
      <c r="C62" s="17"/>
      <c r="D62" s="17"/>
      <c r="E62" s="21"/>
      <c r="F62" s="17"/>
      <c r="G62" s="17"/>
      <c r="H62" s="17"/>
      <c r="I62" s="17"/>
      <c r="J62" s="17"/>
      <c r="K62" s="17"/>
      <c r="L62" s="17"/>
      <c r="M62" s="17"/>
      <c r="N62" s="17"/>
      <c r="O62" s="17"/>
      <c r="P62" s="17"/>
      <c r="Q62" s="17"/>
    </row>
    <row r="63" spans="1:17" ht="15" customHeight="1" x14ac:dyDescent="0.3">
      <c r="A63" s="17"/>
      <c r="B63" s="17"/>
      <c r="C63" s="17"/>
      <c r="D63" s="17"/>
      <c r="E63" s="17"/>
      <c r="F63" s="17"/>
      <c r="G63" s="17"/>
      <c r="H63" s="17"/>
      <c r="I63" s="17"/>
      <c r="J63" s="17"/>
      <c r="K63" s="17"/>
      <c r="L63" s="17"/>
      <c r="M63" s="17"/>
      <c r="N63" s="17"/>
      <c r="O63" s="17"/>
      <c r="P63" s="17"/>
      <c r="Q63" s="17"/>
    </row>
    <row r="64" spans="1:17" ht="15" customHeight="1" x14ac:dyDescent="0.3">
      <c r="A64" s="17"/>
      <c r="B64" s="17"/>
      <c r="C64" s="17"/>
      <c r="D64" s="17"/>
      <c r="E64" s="17"/>
      <c r="F64" s="22"/>
      <c r="G64" s="23"/>
      <c r="H64" s="17"/>
      <c r="I64" s="24"/>
      <c r="J64" s="24"/>
      <c r="K64" s="24"/>
      <c r="L64" s="17"/>
      <c r="M64" s="17"/>
      <c r="N64" s="24"/>
      <c r="O64" s="17"/>
      <c r="P64" s="17"/>
      <c r="Q64" s="17"/>
    </row>
    <row r="65" spans="1:17" ht="15" customHeight="1" x14ac:dyDescent="0.3">
      <c r="A65" s="17"/>
      <c r="B65" s="17"/>
      <c r="C65" s="17"/>
      <c r="D65" s="17"/>
      <c r="E65" s="17"/>
      <c r="F65" s="22"/>
      <c r="G65" s="17"/>
      <c r="H65" s="17"/>
      <c r="I65" s="24"/>
      <c r="J65" s="24"/>
      <c r="K65" s="24"/>
      <c r="L65" s="17"/>
      <c r="M65" s="24"/>
      <c r="N65" s="17"/>
      <c r="O65" s="24"/>
      <c r="P65" s="17"/>
      <c r="Q65" s="17"/>
    </row>
    <row r="66" spans="1:17" ht="15" customHeight="1" x14ac:dyDescent="0.3">
      <c r="A66" s="17"/>
      <c r="B66" s="17"/>
      <c r="C66" s="17"/>
      <c r="D66" s="17"/>
      <c r="E66" s="17"/>
      <c r="F66" s="22"/>
      <c r="G66" s="23"/>
      <c r="H66" s="17"/>
      <c r="I66" s="24"/>
      <c r="J66" s="24"/>
      <c r="K66" s="24"/>
      <c r="L66" s="17"/>
      <c r="M66" s="17"/>
      <c r="N66" s="24"/>
      <c r="O66" s="17"/>
      <c r="P66" s="17"/>
      <c r="Q66" s="17"/>
    </row>
    <row r="67" spans="1:17" ht="15" customHeight="1" x14ac:dyDescent="0.3">
      <c r="A67" s="17"/>
      <c r="B67" s="17"/>
      <c r="C67" s="17"/>
      <c r="D67" s="17"/>
      <c r="E67" s="17"/>
      <c r="F67" s="22"/>
      <c r="G67" s="17"/>
      <c r="H67" s="17"/>
      <c r="I67" s="24"/>
      <c r="J67" s="24"/>
      <c r="K67" s="24"/>
      <c r="L67" s="17"/>
      <c r="M67" s="24"/>
      <c r="N67" s="17"/>
      <c r="O67" s="24"/>
      <c r="P67" s="17"/>
      <c r="Q67" s="17"/>
    </row>
    <row r="68" spans="1:17" ht="15" customHeight="1" x14ac:dyDescent="0.3">
      <c r="A68" s="17"/>
      <c r="B68" s="17"/>
      <c r="C68" s="17"/>
      <c r="D68" s="17"/>
      <c r="E68" s="17"/>
      <c r="F68" s="22"/>
      <c r="G68" s="23"/>
      <c r="H68" s="17"/>
      <c r="I68" s="24"/>
      <c r="J68" s="24"/>
      <c r="K68" s="24"/>
      <c r="L68" s="17"/>
      <c r="M68" s="17"/>
      <c r="N68" s="24"/>
      <c r="O68" s="17"/>
      <c r="P68" s="17"/>
      <c r="Q68" s="17"/>
    </row>
    <row r="69" spans="1:17" ht="15" customHeight="1" x14ac:dyDescent="0.3">
      <c r="A69" s="17"/>
      <c r="B69" s="17"/>
      <c r="C69" s="17"/>
      <c r="D69" s="17"/>
      <c r="E69" s="17"/>
      <c r="F69" s="22"/>
      <c r="G69" s="17"/>
      <c r="H69" s="17"/>
      <c r="I69" s="24"/>
      <c r="J69" s="24"/>
      <c r="K69" s="24"/>
      <c r="L69" s="17"/>
      <c r="M69" s="24"/>
      <c r="N69" s="17"/>
      <c r="O69" s="24"/>
      <c r="P69" s="17"/>
      <c r="Q69" s="17"/>
    </row>
    <row r="70" spans="1:17" ht="15" customHeight="1" x14ac:dyDescent="0.3">
      <c r="A70" s="17"/>
      <c r="B70" s="17"/>
      <c r="C70" s="17"/>
      <c r="D70" s="17"/>
      <c r="E70" s="17"/>
      <c r="F70" s="22"/>
      <c r="G70" s="23"/>
      <c r="H70" s="17"/>
      <c r="I70" s="24"/>
      <c r="J70" s="24"/>
      <c r="K70" s="24"/>
      <c r="L70" s="17"/>
      <c r="M70" s="17"/>
      <c r="N70" s="24"/>
      <c r="O70" s="17"/>
      <c r="P70" s="17"/>
      <c r="Q70" s="17"/>
    </row>
    <row r="71" spans="1:17" ht="15" customHeight="1" x14ac:dyDescent="0.3">
      <c r="A71" s="17"/>
      <c r="B71" s="17"/>
      <c r="C71" s="17"/>
      <c r="D71" s="17"/>
      <c r="E71" s="17"/>
      <c r="F71" s="22"/>
      <c r="G71" s="17"/>
      <c r="H71" s="17"/>
      <c r="I71" s="24"/>
      <c r="J71" s="24"/>
      <c r="K71" s="24"/>
      <c r="L71" s="17"/>
      <c r="M71" s="24"/>
      <c r="N71" s="17"/>
      <c r="O71" s="24"/>
      <c r="P71" s="17"/>
      <c r="Q71" s="17"/>
    </row>
    <row r="72" spans="1:17" ht="15" customHeight="1" x14ac:dyDescent="0.3">
      <c r="A72" s="17"/>
      <c r="B72" s="17"/>
      <c r="C72" s="17"/>
      <c r="D72" s="17"/>
      <c r="E72" s="17"/>
      <c r="F72" s="22"/>
      <c r="G72" s="23"/>
      <c r="H72" s="17"/>
      <c r="I72" s="24"/>
      <c r="J72" s="24"/>
      <c r="K72" s="24"/>
      <c r="L72" s="17"/>
      <c r="M72" s="17"/>
      <c r="N72" s="24"/>
      <c r="O72" s="17"/>
      <c r="P72" s="17"/>
      <c r="Q72" s="17"/>
    </row>
    <row r="73" spans="1:17" ht="15" customHeight="1" x14ac:dyDescent="0.3">
      <c r="A73" s="17"/>
      <c r="B73" s="17"/>
      <c r="C73" s="17"/>
      <c r="D73" s="17"/>
      <c r="E73" s="17"/>
      <c r="F73" s="22"/>
      <c r="G73" s="17"/>
      <c r="H73" s="17"/>
      <c r="I73" s="24"/>
      <c r="J73" s="24"/>
      <c r="K73" s="24"/>
      <c r="L73" s="17"/>
      <c r="M73" s="24"/>
      <c r="N73" s="17"/>
      <c r="O73" s="24"/>
      <c r="P73" s="17"/>
      <c r="Q73" s="17"/>
    </row>
    <row r="74" spans="1:17" ht="15" customHeight="1" x14ac:dyDescent="0.3">
      <c r="A74" s="17"/>
      <c r="B74" s="17"/>
      <c r="C74" s="17"/>
      <c r="D74" s="21"/>
      <c r="E74" s="21"/>
      <c r="F74" s="17"/>
      <c r="G74" s="17"/>
      <c r="H74" s="21"/>
      <c r="I74" s="25"/>
      <c r="J74" s="25"/>
      <c r="K74" s="25"/>
      <c r="L74" s="27"/>
      <c r="M74" s="17"/>
      <c r="N74" s="26"/>
      <c r="O74" s="17"/>
      <c r="P74" s="17"/>
      <c r="Q74" s="17"/>
    </row>
    <row r="75" spans="1:17" ht="15" customHeight="1" x14ac:dyDescent="0.3">
      <c r="A75" s="17"/>
      <c r="B75" s="17"/>
      <c r="C75" s="17"/>
      <c r="D75" s="17"/>
      <c r="E75" s="17"/>
      <c r="F75" s="17"/>
      <c r="G75" s="17"/>
      <c r="H75" s="17"/>
      <c r="I75" s="26"/>
      <c r="J75" s="26"/>
      <c r="K75" s="26"/>
      <c r="L75" s="17"/>
      <c r="M75" s="17"/>
      <c r="N75" s="26"/>
      <c r="O75" s="17"/>
      <c r="P75" s="17"/>
      <c r="Q75" s="17"/>
    </row>
    <row r="76" spans="1:17" ht="15" customHeight="1" x14ac:dyDescent="0.3">
      <c r="A76" s="17"/>
      <c r="B76" s="21"/>
      <c r="C76" s="17"/>
      <c r="D76" s="17"/>
      <c r="E76" s="21"/>
      <c r="F76" s="17"/>
      <c r="G76" s="17"/>
      <c r="H76" s="17"/>
      <c r="I76" s="17"/>
      <c r="J76" s="17"/>
      <c r="K76" s="17"/>
      <c r="L76" s="17"/>
      <c r="M76" s="17"/>
      <c r="N76" s="17"/>
      <c r="O76" s="17"/>
      <c r="P76" s="17"/>
      <c r="Q76" s="17"/>
    </row>
    <row r="77" spans="1:17" ht="15" customHeight="1" x14ac:dyDescent="0.3">
      <c r="A77" s="17"/>
      <c r="B77" s="17"/>
      <c r="C77" s="17"/>
      <c r="D77" s="17"/>
      <c r="E77" s="17"/>
      <c r="F77" s="17"/>
      <c r="G77" s="17"/>
      <c r="H77" s="17"/>
      <c r="I77" s="17"/>
      <c r="J77" s="17"/>
      <c r="K77" s="17"/>
      <c r="L77" s="17"/>
      <c r="M77" s="17"/>
      <c r="N77" s="17"/>
      <c r="O77" s="17"/>
      <c r="P77" s="17"/>
      <c r="Q77" s="17"/>
    </row>
    <row r="78" spans="1:17" ht="15" customHeight="1" x14ac:dyDescent="0.3">
      <c r="A78" s="17"/>
      <c r="B78" s="17"/>
      <c r="C78" s="17"/>
      <c r="D78" s="17"/>
      <c r="E78" s="17"/>
      <c r="F78" s="22"/>
      <c r="G78" s="23"/>
      <c r="H78" s="17"/>
      <c r="I78" s="24"/>
      <c r="J78" s="24"/>
      <c r="K78" s="24"/>
      <c r="L78" s="17"/>
      <c r="M78" s="17"/>
      <c r="N78" s="24"/>
      <c r="O78" s="17"/>
      <c r="P78" s="17"/>
      <c r="Q78" s="17"/>
    </row>
    <row r="79" spans="1:17" ht="15" customHeight="1" x14ac:dyDescent="0.3">
      <c r="A79" s="17"/>
      <c r="B79" s="17"/>
      <c r="C79" s="17"/>
      <c r="D79" s="17"/>
      <c r="E79" s="17"/>
      <c r="F79" s="22"/>
      <c r="G79" s="17"/>
      <c r="H79" s="17"/>
      <c r="I79" s="24"/>
      <c r="J79" s="24"/>
      <c r="K79" s="24"/>
      <c r="L79" s="17"/>
      <c r="M79" s="24"/>
      <c r="N79" s="17"/>
      <c r="O79" s="24"/>
      <c r="P79" s="17"/>
      <c r="Q79" s="17"/>
    </row>
    <row r="80" spans="1:17" ht="15" customHeight="1" x14ac:dyDescent="0.3">
      <c r="A80" s="17"/>
      <c r="B80" s="17"/>
      <c r="C80" s="17"/>
      <c r="D80" s="17"/>
      <c r="E80" s="17"/>
      <c r="F80" s="22"/>
      <c r="G80" s="23"/>
      <c r="H80" s="17"/>
      <c r="I80" s="24"/>
      <c r="J80" s="24"/>
      <c r="K80" s="24"/>
      <c r="L80" s="17"/>
      <c r="M80" s="17"/>
      <c r="N80" s="24"/>
      <c r="O80" s="17"/>
      <c r="P80" s="17"/>
      <c r="Q80" s="17"/>
    </row>
    <row r="81" spans="1:17" ht="15" customHeight="1" x14ac:dyDescent="0.3">
      <c r="A81" s="17"/>
      <c r="B81" s="17"/>
      <c r="C81" s="17"/>
      <c r="D81" s="17"/>
      <c r="E81" s="17"/>
      <c r="F81" s="22"/>
      <c r="G81" s="17"/>
      <c r="H81" s="17"/>
      <c r="I81" s="24"/>
      <c r="J81" s="24"/>
      <c r="K81" s="24"/>
      <c r="L81" s="17"/>
      <c r="M81" s="24"/>
      <c r="N81" s="17"/>
      <c r="O81" s="24"/>
      <c r="P81" s="17"/>
      <c r="Q81" s="17"/>
    </row>
    <row r="82" spans="1:17" ht="15" customHeight="1" x14ac:dyDescent="0.3">
      <c r="A82" s="17"/>
      <c r="B82" s="17"/>
      <c r="C82" s="17"/>
      <c r="D82" s="17"/>
      <c r="E82" s="17"/>
      <c r="F82" s="22"/>
      <c r="G82" s="23"/>
      <c r="H82" s="17"/>
      <c r="I82" s="24"/>
      <c r="J82" s="24"/>
      <c r="K82" s="24"/>
      <c r="L82" s="17"/>
      <c r="M82" s="17"/>
      <c r="N82" s="24"/>
      <c r="O82" s="17"/>
      <c r="P82" s="17"/>
      <c r="Q82" s="17"/>
    </row>
    <row r="83" spans="1:17" ht="15" customHeight="1" x14ac:dyDescent="0.3">
      <c r="A83" s="17"/>
      <c r="B83" s="17"/>
      <c r="C83" s="17"/>
      <c r="D83" s="17"/>
      <c r="E83" s="17"/>
      <c r="F83" s="22"/>
      <c r="G83" s="17"/>
      <c r="H83" s="17"/>
      <c r="I83" s="24"/>
      <c r="J83" s="24"/>
      <c r="K83" s="24"/>
      <c r="L83" s="17"/>
      <c r="M83" s="24"/>
      <c r="N83" s="17"/>
      <c r="O83" s="24"/>
      <c r="P83" s="17"/>
      <c r="Q83" s="17"/>
    </row>
    <row r="84" spans="1:17" ht="15" customHeight="1" x14ac:dyDescent="0.3">
      <c r="A84" s="17"/>
      <c r="B84" s="17"/>
      <c r="C84" s="17"/>
      <c r="D84" s="17"/>
      <c r="E84" s="17"/>
      <c r="F84" s="22"/>
      <c r="G84" s="23"/>
      <c r="H84" s="17"/>
      <c r="I84" s="24"/>
      <c r="J84" s="24"/>
      <c r="K84" s="24"/>
      <c r="L84" s="17"/>
      <c r="M84" s="17"/>
      <c r="N84" s="24"/>
      <c r="O84" s="17"/>
      <c r="P84" s="17"/>
      <c r="Q84" s="17"/>
    </row>
    <row r="85" spans="1:17" ht="15" customHeight="1" x14ac:dyDescent="0.3">
      <c r="A85" s="17"/>
      <c r="B85" s="17"/>
      <c r="C85" s="17"/>
      <c r="D85" s="17"/>
      <c r="E85" s="17"/>
      <c r="F85" s="17"/>
      <c r="G85" s="17"/>
      <c r="H85" s="17"/>
      <c r="I85" s="24"/>
      <c r="J85" s="24"/>
      <c r="K85" s="24"/>
      <c r="L85" s="17"/>
      <c r="M85" s="24"/>
      <c r="N85" s="17"/>
      <c r="O85" s="24"/>
      <c r="P85" s="17"/>
      <c r="Q85" s="17"/>
    </row>
    <row r="86" spans="1:17" ht="15" customHeight="1" x14ac:dyDescent="0.3">
      <c r="A86" s="17"/>
      <c r="B86" s="17"/>
      <c r="C86" s="17"/>
      <c r="D86" s="21"/>
      <c r="E86" s="21"/>
      <c r="F86" s="17"/>
      <c r="G86" s="17"/>
      <c r="H86" s="21"/>
      <c r="I86" s="25"/>
      <c r="J86" s="25"/>
      <c r="K86" s="25"/>
      <c r="L86" s="27"/>
      <c r="M86" s="17"/>
      <c r="N86" s="26"/>
      <c r="O86" s="17"/>
      <c r="P86" s="17"/>
      <c r="Q86" s="17"/>
    </row>
    <row r="87" spans="1:17" ht="15" customHeight="1" x14ac:dyDescent="0.3">
      <c r="A87" s="17"/>
      <c r="B87" s="17"/>
      <c r="C87" s="17"/>
      <c r="D87" s="17"/>
      <c r="E87" s="17"/>
      <c r="F87" s="17"/>
      <c r="G87" s="17"/>
      <c r="H87" s="17"/>
      <c r="I87" s="26"/>
      <c r="J87" s="26"/>
      <c r="K87" s="26"/>
      <c r="L87" s="17"/>
      <c r="M87" s="17"/>
      <c r="N87" s="26"/>
      <c r="O87" s="17"/>
      <c r="P87" s="17"/>
      <c r="Q87" s="17"/>
    </row>
    <row r="88" spans="1:17" ht="15" customHeight="1" x14ac:dyDescent="0.3">
      <c r="A88" s="17"/>
      <c r="B88" s="21"/>
      <c r="C88" s="17"/>
      <c r="D88" s="17"/>
      <c r="E88" s="21"/>
      <c r="F88" s="17"/>
      <c r="G88" s="17"/>
      <c r="H88" s="17"/>
      <c r="I88" s="17"/>
      <c r="J88" s="17"/>
      <c r="K88" s="17"/>
      <c r="L88" s="17"/>
      <c r="M88" s="17"/>
      <c r="N88" s="17"/>
      <c r="O88" s="17"/>
      <c r="P88" s="17"/>
      <c r="Q88" s="17"/>
    </row>
    <row r="89" spans="1:17" ht="15" customHeight="1" x14ac:dyDescent="0.3">
      <c r="A89" s="17"/>
      <c r="B89" s="17"/>
      <c r="C89" s="17"/>
      <c r="D89" s="17"/>
      <c r="E89" s="17"/>
      <c r="F89" s="17"/>
      <c r="G89" s="17"/>
      <c r="H89" s="17"/>
      <c r="I89" s="17"/>
      <c r="J89" s="17"/>
      <c r="K89" s="17"/>
      <c r="L89" s="17"/>
      <c r="M89" s="17"/>
      <c r="N89" s="17"/>
      <c r="O89" s="17"/>
      <c r="P89" s="17"/>
      <c r="Q89" s="17"/>
    </row>
    <row r="90" spans="1:17" ht="15" customHeight="1" x14ac:dyDescent="0.3">
      <c r="A90" s="17"/>
      <c r="B90" s="17"/>
      <c r="C90" s="17"/>
      <c r="D90" s="17"/>
      <c r="E90" s="17"/>
      <c r="F90" s="22"/>
      <c r="G90" s="23"/>
      <c r="H90" s="17"/>
      <c r="I90" s="24"/>
      <c r="J90" s="24"/>
      <c r="K90" s="24"/>
      <c r="L90" s="17"/>
      <c r="M90" s="17"/>
      <c r="N90" s="24"/>
      <c r="O90" s="17"/>
      <c r="P90" s="17"/>
      <c r="Q90" s="17"/>
    </row>
    <row r="91" spans="1:17" ht="15" customHeight="1" x14ac:dyDescent="0.3">
      <c r="A91" s="17"/>
      <c r="B91" s="17"/>
      <c r="C91" s="17"/>
      <c r="D91" s="17"/>
      <c r="E91" s="17"/>
      <c r="F91" s="22"/>
      <c r="G91" s="17"/>
      <c r="H91" s="17"/>
      <c r="I91" s="24"/>
      <c r="J91" s="24"/>
      <c r="K91" s="24"/>
      <c r="L91" s="17"/>
      <c r="M91" s="24"/>
      <c r="N91" s="17"/>
      <c r="O91" s="24"/>
      <c r="P91" s="17"/>
      <c r="Q91" s="17"/>
    </row>
    <row r="92" spans="1:17" ht="15" customHeight="1" x14ac:dyDescent="0.3">
      <c r="A92" s="17"/>
      <c r="B92" s="17"/>
      <c r="C92" s="17"/>
      <c r="D92" s="17"/>
      <c r="E92" s="17"/>
      <c r="F92" s="22"/>
      <c r="G92" s="23"/>
      <c r="H92" s="17"/>
      <c r="I92" s="24"/>
      <c r="J92" s="24"/>
      <c r="K92" s="24"/>
      <c r="L92" s="17"/>
      <c r="M92" s="17"/>
      <c r="N92" s="24"/>
      <c r="O92" s="17"/>
      <c r="P92" s="17"/>
      <c r="Q92" s="17"/>
    </row>
    <row r="93" spans="1:17" ht="15" customHeight="1" x14ac:dyDescent="0.3">
      <c r="A93" s="17"/>
      <c r="B93" s="17"/>
      <c r="C93" s="17"/>
      <c r="D93" s="17"/>
      <c r="E93" s="17"/>
      <c r="F93" s="22"/>
      <c r="G93" s="17"/>
      <c r="H93" s="17"/>
      <c r="I93" s="24"/>
      <c r="J93" s="24"/>
      <c r="K93" s="24"/>
      <c r="L93" s="17"/>
      <c r="M93" s="24"/>
      <c r="N93" s="17"/>
      <c r="O93" s="24"/>
      <c r="P93" s="17"/>
      <c r="Q93" s="17"/>
    </row>
    <row r="94" spans="1:17" ht="15" customHeight="1" x14ac:dyDescent="0.3">
      <c r="A94" s="17"/>
      <c r="B94" s="17"/>
      <c r="C94" s="17"/>
      <c r="D94" s="17"/>
      <c r="E94" s="17"/>
      <c r="F94" s="22"/>
      <c r="G94" s="23"/>
      <c r="H94" s="17"/>
      <c r="I94" s="24"/>
      <c r="J94" s="24"/>
      <c r="K94" s="24"/>
      <c r="L94" s="17"/>
      <c r="M94" s="17"/>
      <c r="N94" s="24"/>
      <c r="O94" s="17"/>
      <c r="P94" s="17"/>
      <c r="Q94" s="17"/>
    </row>
    <row r="95" spans="1:17" ht="15" customHeight="1" x14ac:dyDescent="0.3">
      <c r="A95" s="17"/>
      <c r="B95" s="17"/>
      <c r="C95" s="17"/>
      <c r="D95" s="17"/>
      <c r="E95" s="17"/>
      <c r="F95" s="22"/>
      <c r="G95" s="17"/>
      <c r="H95" s="17"/>
      <c r="I95" s="24"/>
      <c r="J95" s="24"/>
      <c r="K95" s="24"/>
      <c r="L95" s="17"/>
      <c r="M95" s="24"/>
      <c r="N95" s="17"/>
      <c r="O95" s="24"/>
      <c r="P95" s="17"/>
      <c r="Q95" s="17"/>
    </row>
    <row r="96" spans="1:17" ht="15" customHeight="1" x14ac:dyDescent="0.3">
      <c r="A96" s="17"/>
      <c r="B96" s="17"/>
      <c r="C96" s="17"/>
      <c r="D96" s="17"/>
      <c r="E96" s="17"/>
      <c r="F96" s="22"/>
      <c r="G96" s="23"/>
      <c r="H96" s="17"/>
      <c r="I96" s="24"/>
      <c r="J96" s="24"/>
      <c r="K96" s="24"/>
      <c r="L96" s="17"/>
      <c r="M96" s="17"/>
      <c r="N96" s="24"/>
      <c r="O96" s="17"/>
      <c r="P96" s="17"/>
      <c r="Q96" s="17"/>
    </row>
    <row r="97" spans="1:17" ht="15" customHeight="1" x14ac:dyDescent="0.3">
      <c r="A97" s="17"/>
      <c r="B97" s="17"/>
      <c r="C97" s="17"/>
      <c r="D97" s="17"/>
      <c r="E97" s="17"/>
      <c r="F97" s="22"/>
      <c r="G97" s="17"/>
      <c r="H97" s="17"/>
      <c r="I97" s="24"/>
      <c r="J97" s="24"/>
      <c r="K97" s="24"/>
      <c r="L97" s="17"/>
      <c r="M97" s="24"/>
      <c r="N97" s="17"/>
      <c r="O97" s="24"/>
      <c r="P97" s="17"/>
      <c r="Q97" s="17"/>
    </row>
    <row r="98" spans="1:17" ht="15" customHeight="1" x14ac:dyDescent="0.3">
      <c r="A98" s="17"/>
      <c r="B98" s="17"/>
      <c r="C98" s="17"/>
      <c r="D98" s="17"/>
      <c r="E98" s="17"/>
      <c r="F98" s="22"/>
      <c r="G98" s="23"/>
      <c r="H98" s="17"/>
      <c r="I98" s="24"/>
      <c r="J98" s="24"/>
      <c r="K98" s="24"/>
      <c r="L98" s="17"/>
      <c r="M98" s="17"/>
      <c r="N98" s="24"/>
      <c r="O98" s="17"/>
      <c r="P98" s="17"/>
      <c r="Q98" s="17"/>
    </row>
    <row r="99" spans="1:17" ht="15" customHeight="1" x14ac:dyDescent="0.3">
      <c r="A99" s="17"/>
      <c r="B99" s="17"/>
      <c r="C99" s="17"/>
      <c r="D99" s="17"/>
      <c r="E99" s="17"/>
      <c r="F99" s="22"/>
      <c r="G99" s="17"/>
      <c r="H99" s="17"/>
      <c r="I99" s="24"/>
      <c r="J99" s="24"/>
      <c r="K99" s="24"/>
      <c r="L99" s="17"/>
      <c r="M99" s="24"/>
      <c r="N99" s="17"/>
      <c r="O99" s="24"/>
      <c r="P99" s="17"/>
      <c r="Q99" s="17"/>
    </row>
    <row r="100" spans="1:17" ht="15" customHeight="1" x14ac:dyDescent="0.3">
      <c r="A100" s="17"/>
      <c r="B100" s="17"/>
      <c r="C100" s="17"/>
      <c r="D100" s="17"/>
      <c r="E100" s="17"/>
      <c r="F100" s="22"/>
      <c r="G100" s="23"/>
      <c r="H100" s="17"/>
      <c r="I100" s="24"/>
      <c r="J100" s="24"/>
      <c r="K100" s="24"/>
      <c r="L100" s="17"/>
      <c r="M100" s="17"/>
      <c r="N100" s="24"/>
      <c r="O100" s="17"/>
      <c r="P100" s="17"/>
      <c r="Q100" s="17"/>
    </row>
    <row r="101" spans="1:17" ht="15" customHeight="1" x14ac:dyDescent="0.3">
      <c r="A101" s="17"/>
      <c r="B101" s="17"/>
      <c r="C101" s="17"/>
      <c r="D101" s="17"/>
      <c r="E101" s="17"/>
      <c r="F101" s="22"/>
      <c r="G101" s="17"/>
      <c r="H101" s="17"/>
      <c r="I101" s="24"/>
      <c r="J101" s="24"/>
      <c r="K101" s="24"/>
      <c r="L101" s="17"/>
      <c r="M101" s="24"/>
      <c r="N101" s="17"/>
      <c r="O101" s="24"/>
      <c r="P101" s="17"/>
      <c r="Q101" s="17"/>
    </row>
    <row r="102" spans="1:17" ht="15" customHeight="1" x14ac:dyDescent="0.3">
      <c r="A102" s="17"/>
      <c r="B102" s="17"/>
      <c r="C102" s="17"/>
      <c r="D102" s="17"/>
      <c r="E102" s="17"/>
      <c r="F102" s="22"/>
      <c r="G102" s="23"/>
      <c r="H102" s="17"/>
      <c r="I102" s="24"/>
      <c r="J102" s="24"/>
      <c r="K102" s="24"/>
      <c r="L102" s="17"/>
      <c r="M102" s="17"/>
      <c r="N102" s="24"/>
      <c r="O102" s="17"/>
      <c r="P102" s="17"/>
      <c r="Q102" s="17"/>
    </row>
    <row r="103" spans="1:17" ht="15" customHeight="1" x14ac:dyDescent="0.3">
      <c r="A103" s="17"/>
      <c r="B103" s="17"/>
      <c r="C103" s="17"/>
      <c r="D103" s="17"/>
      <c r="E103" s="17"/>
      <c r="F103" s="22"/>
      <c r="G103" s="17"/>
      <c r="H103" s="17"/>
      <c r="I103" s="24"/>
      <c r="J103" s="24"/>
      <c r="K103" s="24"/>
      <c r="L103" s="17"/>
      <c r="M103" s="24"/>
      <c r="N103" s="17"/>
      <c r="O103" s="24"/>
      <c r="P103" s="17"/>
      <c r="Q103" s="17"/>
    </row>
    <row r="104" spans="1:17" ht="15" customHeight="1" x14ac:dyDescent="0.3">
      <c r="A104" s="17"/>
      <c r="B104" s="17"/>
      <c r="C104" s="17"/>
      <c r="D104" s="17"/>
      <c r="E104" s="17"/>
      <c r="F104" s="22"/>
      <c r="G104" s="23"/>
      <c r="H104" s="17"/>
      <c r="I104" s="24"/>
      <c r="J104" s="24"/>
      <c r="K104" s="24"/>
      <c r="L104" s="17"/>
      <c r="M104" s="17"/>
      <c r="N104" s="24"/>
      <c r="O104" s="17"/>
      <c r="P104" s="17"/>
      <c r="Q104" s="17"/>
    </row>
    <row r="105" spans="1:17" ht="15" customHeight="1" x14ac:dyDescent="0.3">
      <c r="A105" s="17"/>
      <c r="B105" s="17"/>
      <c r="C105" s="17"/>
      <c r="D105" s="17"/>
      <c r="E105" s="17"/>
      <c r="F105" s="22"/>
      <c r="G105" s="17"/>
      <c r="H105" s="17"/>
      <c r="I105" s="24"/>
      <c r="J105" s="24"/>
      <c r="K105" s="24"/>
      <c r="L105" s="17"/>
      <c r="M105" s="24"/>
      <c r="N105" s="17"/>
      <c r="O105" s="24"/>
      <c r="P105" s="17"/>
      <c r="Q105" s="17"/>
    </row>
    <row r="106" spans="1:17" ht="15" customHeight="1" x14ac:dyDescent="0.3">
      <c r="A106" s="17"/>
      <c r="B106" s="17"/>
      <c r="C106" s="17"/>
      <c r="D106" s="17"/>
      <c r="E106" s="17"/>
      <c r="F106" s="22"/>
      <c r="G106" s="23"/>
      <c r="H106" s="17"/>
      <c r="I106" s="24"/>
      <c r="J106" s="24"/>
      <c r="K106" s="24"/>
      <c r="L106" s="17"/>
      <c r="M106" s="17"/>
      <c r="N106" s="24"/>
      <c r="O106" s="17"/>
      <c r="P106" s="17"/>
      <c r="Q106" s="17"/>
    </row>
    <row r="107" spans="1:17" ht="15" customHeight="1" x14ac:dyDescent="0.3">
      <c r="A107" s="17"/>
      <c r="B107" s="17"/>
      <c r="C107" s="17"/>
      <c r="D107" s="17"/>
      <c r="E107" s="17"/>
      <c r="F107" s="22"/>
      <c r="G107" s="17"/>
      <c r="H107" s="17"/>
      <c r="I107" s="24"/>
      <c r="J107" s="24"/>
      <c r="K107" s="24"/>
      <c r="L107" s="17"/>
      <c r="M107" s="24"/>
      <c r="N107" s="17"/>
      <c r="O107" s="24"/>
      <c r="P107" s="17"/>
      <c r="Q107" s="17"/>
    </row>
    <row r="108" spans="1:17" ht="15" customHeight="1" x14ac:dyDescent="0.3">
      <c r="A108" s="17"/>
      <c r="B108" s="17"/>
      <c r="C108" s="17"/>
      <c r="D108" s="17"/>
      <c r="E108" s="17"/>
      <c r="F108" s="22"/>
      <c r="G108" s="23"/>
      <c r="H108" s="17"/>
      <c r="I108" s="24"/>
      <c r="J108" s="24"/>
      <c r="K108" s="24"/>
      <c r="L108" s="17"/>
      <c r="M108" s="17"/>
      <c r="N108" s="24"/>
      <c r="O108" s="17"/>
      <c r="P108" s="17"/>
      <c r="Q108" s="17"/>
    </row>
    <row r="109" spans="1:17" ht="15" customHeight="1" x14ac:dyDescent="0.3">
      <c r="A109" s="17"/>
      <c r="B109" s="17"/>
      <c r="C109" s="17"/>
      <c r="D109" s="17"/>
      <c r="E109" s="17"/>
      <c r="F109" s="22"/>
      <c r="G109" s="17"/>
      <c r="H109" s="17"/>
      <c r="I109" s="24"/>
      <c r="J109" s="24"/>
      <c r="K109" s="24"/>
      <c r="L109" s="17"/>
      <c r="M109" s="24"/>
      <c r="N109" s="17"/>
      <c r="O109" s="24"/>
      <c r="P109" s="17"/>
      <c r="Q109" s="17"/>
    </row>
    <row r="110" spans="1:17" ht="15" customHeight="1" x14ac:dyDescent="0.3">
      <c r="A110" s="17"/>
      <c r="B110" s="17"/>
      <c r="C110" s="17"/>
      <c r="D110" s="17"/>
      <c r="E110" s="17"/>
      <c r="F110" s="22"/>
      <c r="G110" s="23"/>
      <c r="H110" s="17"/>
      <c r="I110" s="24"/>
      <c r="J110" s="24"/>
      <c r="K110" s="24"/>
      <c r="L110" s="17"/>
      <c r="M110" s="17"/>
      <c r="N110" s="24"/>
      <c r="O110" s="17"/>
      <c r="P110" s="17"/>
      <c r="Q110" s="17"/>
    </row>
    <row r="111" spans="1:17" ht="15" customHeight="1" x14ac:dyDescent="0.3">
      <c r="A111" s="17"/>
      <c r="B111" s="17"/>
      <c r="C111" s="17"/>
      <c r="D111" s="17"/>
      <c r="E111" s="17"/>
      <c r="F111" s="22"/>
      <c r="G111" s="17"/>
      <c r="H111" s="17"/>
      <c r="I111" s="24"/>
      <c r="J111" s="24"/>
      <c r="K111" s="24"/>
      <c r="L111" s="17"/>
      <c r="M111" s="24"/>
      <c r="N111" s="17"/>
      <c r="O111" s="24"/>
      <c r="P111" s="17"/>
      <c r="Q111" s="17"/>
    </row>
    <row r="112" spans="1:17" ht="15" customHeight="1" x14ac:dyDescent="0.3">
      <c r="A112" s="17"/>
      <c r="B112" s="17"/>
      <c r="C112" s="17"/>
      <c r="D112" s="17"/>
      <c r="E112" s="17"/>
      <c r="F112" s="22"/>
      <c r="G112" s="23"/>
      <c r="H112" s="17"/>
      <c r="I112" s="24"/>
      <c r="J112" s="24"/>
      <c r="K112" s="24"/>
      <c r="L112" s="17"/>
      <c r="M112" s="17"/>
      <c r="N112" s="24"/>
      <c r="O112" s="17"/>
      <c r="P112" s="17"/>
      <c r="Q112" s="17"/>
    </row>
    <row r="113" spans="1:17" ht="15" customHeight="1" x14ac:dyDescent="0.3">
      <c r="A113" s="17"/>
      <c r="B113" s="17"/>
      <c r="C113" s="17"/>
      <c r="D113" s="17"/>
      <c r="E113" s="17"/>
      <c r="F113" s="22"/>
      <c r="G113" s="17"/>
      <c r="H113" s="17"/>
      <c r="I113" s="24"/>
      <c r="J113" s="24"/>
      <c r="K113" s="24"/>
      <c r="L113" s="17"/>
      <c r="M113" s="24"/>
      <c r="N113" s="17"/>
      <c r="O113" s="24"/>
      <c r="P113" s="17"/>
      <c r="Q113" s="17"/>
    </row>
    <row r="114" spans="1:17" ht="15" customHeight="1" x14ac:dyDescent="0.3">
      <c r="A114" s="17"/>
      <c r="B114" s="17"/>
      <c r="C114" s="17"/>
      <c r="D114" s="17"/>
      <c r="E114" s="17"/>
      <c r="F114" s="22"/>
      <c r="G114" s="23"/>
      <c r="H114" s="17"/>
      <c r="I114" s="24"/>
      <c r="J114" s="24"/>
      <c r="K114" s="24"/>
      <c r="L114" s="17"/>
      <c r="M114" s="17"/>
      <c r="N114" s="24"/>
      <c r="O114" s="17"/>
      <c r="P114" s="17"/>
      <c r="Q114" s="17"/>
    </row>
    <row r="115" spans="1:17" ht="15" customHeight="1" x14ac:dyDescent="0.3">
      <c r="A115" s="17"/>
      <c r="B115" s="17"/>
      <c r="C115" s="17"/>
      <c r="D115" s="17"/>
      <c r="E115" s="17"/>
      <c r="F115" s="22"/>
      <c r="G115" s="17"/>
      <c r="H115" s="17"/>
      <c r="I115" s="24"/>
      <c r="J115" s="24"/>
      <c r="K115" s="24"/>
      <c r="L115" s="17"/>
      <c r="M115" s="24"/>
      <c r="N115" s="17"/>
      <c r="O115" s="24"/>
      <c r="P115" s="17"/>
      <c r="Q115" s="17"/>
    </row>
    <row r="116" spans="1:17" ht="15" customHeight="1" x14ac:dyDescent="0.3">
      <c r="A116" s="17"/>
      <c r="B116" s="17"/>
      <c r="C116" s="17"/>
      <c r="D116" s="17"/>
      <c r="E116" s="17"/>
      <c r="F116" s="22"/>
      <c r="G116" s="23"/>
      <c r="H116" s="17"/>
      <c r="I116" s="24"/>
      <c r="J116" s="24"/>
      <c r="K116" s="24"/>
      <c r="L116" s="17"/>
      <c r="M116" s="17"/>
      <c r="N116" s="24"/>
      <c r="O116" s="17"/>
      <c r="P116" s="17"/>
      <c r="Q116" s="17"/>
    </row>
    <row r="117" spans="1:17" ht="15" customHeight="1" x14ac:dyDescent="0.3">
      <c r="A117" s="17"/>
      <c r="B117" s="17"/>
      <c r="C117" s="17"/>
      <c r="D117" s="17"/>
      <c r="E117" s="17"/>
      <c r="F117" s="22"/>
      <c r="G117" s="17"/>
      <c r="H117" s="17"/>
      <c r="I117" s="24"/>
      <c r="J117" s="24"/>
      <c r="K117" s="24"/>
      <c r="L117" s="17"/>
      <c r="M117" s="24"/>
      <c r="N117" s="17"/>
      <c r="O117" s="24"/>
      <c r="P117" s="17"/>
      <c r="Q117" s="17"/>
    </row>
    <row r="118" spans="1:17" ht="15" customHeight="1" x14ac:dyDescent="0.3">
      <c r="A118" s="17"/>
      <c r="B118" s="17"/>
      <c r="C118" s="17"/>
      <c r="D118" s="17"/>
      <c r="E118" s="17"/>
      <c r="F118" s="22"/>
      <c r="G118" s="23"/>
      <c r="H118" s="17"/>
      <c r="I118" s="24"/>
      <c r="J118" s="24"/>
      <c r="K118" s="24"/>
      <c r="L118" s="17"/>
      <c r="M118" s="17"/>
      <c r="N118" s="24"/>
      <c r="O118" s="17"/>
      <c r="P118" s="17"/>
      <c r="Q118" s="17"/>
    </row>
    <row r="119" spans="1:17" ht="15" customHeight="1" x14ac:dyDescent="0.3">
      <c r="A119" s="17"/>
      <c r="B119" s="17"/>
      <c r="C119" s="17"/>
      <c r="D119" s="17"/>
      <c r="E119" s="17"/>
      <c r="F119" s="22"/>
      <c r="G119" s="17"/>
      <c r="H119" s="17"/>
      <c r="I119" s="24"/>
      <c r="J119" s="24"/>
      <c r="K119" s="24"/>
      <c r="L119" s="17"/>
      <c r="M119" s="24"/>
      <c r="N119" s="17"/>
      <c r="O119" s="24"/>
      <c r="P119" s="17"/>
      <c r="Q119" s="17"/>
    </row>
    <row r="120" spans="1:17" ht="15" customHeight="1" x14ac:dyDescent="0.3">
      <c r="A120" s="17"/>
      <c r="B120" s="17"/>
      <c r="C120" s="17"/>
      <c r="D120" s="17"/>
      <c r="E120" s="17"/>
      <c r="F120" s="22"/>
      <c r="G120" s="23"/>
      <c r="H120" s="17"/>
      <c r="I120" s="24"/>
      <c r="J120" s="24"/>
      <c r="K120" s="24"/>
      <c r="L120" s="17"/>
      <c r="M120" s="17"/>
      <c r="N120" s="24"/>
      <c r="O120" s="17"/>
      <c r="P120" s="17"/>
      <c r="Q120" s="17"/>
    </row>
    <row r="121" spans="1:17" ht="15" customHeight="1" x14ac:dyDescent="0.3">
      <c r="A121" s="17"/>
      <c r="B121" s="17"/>
      <c r="C121" s="17"/>
      <c r="D121" s="17"/>
      <c r="E121" s="17"/>
      <c r="F121" s="22"/>
      <c r="G121" s="17"/>
      <c r="H121" s="17"/>
      <c r="I121" s="24"/>
      <c r="J121" s="24"/>
      <c r="K121" s="24"/>
      <c r="L121" s="17"/>
      <c r="M121" s="24"/>
      <c r="N121" s="17"/>
      <c r="O121" s="24"/>
      <c r="P121" s="17"/>
      <c r="Q121" s="17"/>
    </row>
    <row r="122" spans="1:17" ht="15" customHeight="1" x14ac:dyDescent="0.3">
      <c r="A122" s="17"/>
      <c r="B122" s="17"/>
      <c r="C122" s="17"/>
      <c r="D122" s="17"/>
      <c r="E122" s="17"/>
      <c r="F122" s="22"/>
      <c r="G122" s="23"/>
      <c r="H122" s="17"/>
      <c r="I122" s="24"/>
      <c r="J122" s="24"/>
      <c r="K122" s="24"/>
      <c r="L122" s="17"/>
      <c r="M122" s="17"/>
      <c r="N122" s="24"/>
      <c r="O122" s="17"/>
      <c r="P122" s="17"/>
      <c r="Q122" s="17"/>
    </row>
    <row r="123" spans="1:17" ht="15" customHeight="1" x14ac:dyDescent="0.3">
      <c r="A123" s="17"/>
      <c r="B123" s="17"/>
      <c r="C123" s="17"/>
      <c r="D123" s="17"/>
      <c r="E123" s="17"/>
      <c r="F123" s="22"/>
      <c r="G123" s="17"/>
      <c r="H123" s="17"/>
      <c r="I123" s="24"/>
      <c r="J123" s="24"/>
      <c r="K123" s="24"/>
      <c r="L123" s="17"/>
      <c r="M123" s="24"/>
      <c r="N123" s="17"/>
      <c r="O123" s="24"/>
      <c r="P123" s="17"/>
      <c r="Q123" s="17"/>
    </row>
    <row r="124" spans="1:17" ht="15" customHeight="1" x14ac:dyDescent="0.3">
      <c r="A124" s="17"/>
      <c r="B124" s="17"/>
      <c r="C124" s="17"/>
      <c r="D124" s="17"/>
      <c r="E124" s="17"/>
      <c r="F124" s="22"/>
      <c r="G124" s="23"/>
      <c r="H124" s="17"/>
      <c r="I124" s="24"/>
      <c r="J124" s="24"/>
      <c r="K124" s="24"/>
      <c r="L124" s="17"/>
      <c r="M124" s="17"/>
      <c r="N124" s="24"/>
      <c r="O124" s="17"/>
      <c r="P124" s="17"/>
      <c r="Q124" s="17"/>
    </row>
    <row r="125" spans="1:17" ht="15" customHeight="1" x14ac:dyDescent="0.3">
      <c r="A125" s="17"/>
      <c r="B125" s="17"/>
      <c r="C125" s="17"/>
      <c r="D125" s="17"/>
      <c r="E125" s="17"/>
      <c r="F125" s="22"/>
      <c r="G125" s="17"/>
      <c r="H125" s="17"/>
      <c r="I125" s="24"/>
      <c r="J125" s="24"/>
      <c r="K125" s="24"/>
      <c r="L125" s="17"/>
      <c r="M125" s="24"/>
      <c r="N125" s="17"/>
      <c r="O125" s="24"/>
      <c r="P125" s="17"/>
      <c r="Q125" s="17"/>
    </row>
    <row r="126" spans="1:17" ht="15" customHeight="1" x14ac:dyDescent="0.3">
      <c r="A126" s="17"/>
      <c r="B126" s="17"/>
      <c r="C126" s="17"/>
      <c r="D126" s="17"/>
      <c r="E126" s="17"/>
      <c r="F126" s="22"/>
      <c r="G126" s="23"/>
      <c r="H126" s="17"/>
      <c r="I126" s="24"/>
      <c r="J126" s="24"/>
      <c r="K126" s="24"/>
      <c r="L126" s="17"/>
      <c r="M126" s="17"/>
      <c r="N126" s="24"/>
      <c r="O126" s="17"/>
      <c r="P126" s="17"/>
      <c r="Q126" s="17"/>
    </row>
    <row r="127" spans="1:17" ht="15" customHeight="1" x14ac:dyDescent="0.3">
      <c r="A127" s="17"/>
      <c r="B127" s="17"/>
      <c r="C127" s="17"/>
      <c r="D127" s="17"/>
      <c r="E127" s="17"/>
      <c r="F127" s="22"/>
      <c r="G127" s="17"/>
      <c r="H127" s="17"/>
      <c r="I127" s="24"/>
      <c r="J127" s="24"/>
      <c r="K127" s="24"/>
      <c r="L127" s="17"/>
      <c r="M127" s="24"/>
      <c r="N127" s="17"/>
      <c r="O127" s="24"/>
      <c r="P127" s="17"/>
      <c r="Q127" s="17"/>
    </row>
    <row r="128" spans="1:17" ht="15" customHeight="1" x14ac:dyDescent="0.3">
      <c r="A128" s="17"/>
      <c r="B128" s="17"/>
      <c r="C128" s="17"/>
      <c r="D128" s="17"/>
      <c r="E128" s="17"/>
      <c r="F128" s="22"/>
      <c r="G128" s="23"/>
      <c r="H128" s="17"/>
      <c r="I128" s="24"/>
      <c r="J128" s="24"/>
      <c r="K128" s="24"/>
      <c r="L128" s="17"/>
      <c r="M128" s="17"/>
      <c r="N128" s="24"/>
      <c r="O128" s="17"/>
      <c r="P128" s="17"/>
      <c r="Q128" s="17"/>
    </row>
    <row r="129" spans="1:17" ht="15" customHeight="1" x14ac:dyDescent="0.3">
      <c r="A129" s="17"/>
      <c r="B129" s="17"/>
      <c r="C129" s="17"/>
      <c r="D129" s="17"/>
      <c r="E129" s="17"/>
      <c r="F129" s="22"/>
      <c r="G129" s="17"/>
      <c r="H129" s="17"/>
      <c r="I129" s="24"/>
      <c r="J129" s="24"/>
      <c r="K129" s="24"/>
      <c r="L129" s="17"/>
      <c r="M129" s="24"/>
      <c r="N129" s="17"/>
      <c r="O129" s="24"/>
      <c r="P129" s="17"/>
      <c r="Q129" s="17"/>
    </row>
    <row r="130" spans="1:17" ht="15" customHeight="1" x14ac:dyDescent="0.3">
      <c r="A130" s="17"/>
      <c r="B130" s="17"/>
      <c r="C130" s="17"/>
      <c r="D130" s="17"/>
      <c r="E130" s="17"/>
      <c r="F130" s="22"/>
      <c r="G130" s="23"/>
      <c r="H130" s="17"/>
      <c r="I130" s="24"/>
      <c r="J130" s="24"/>
      <c r="K130" s="24"/>
      <c r="L130" s="17"/>
      <c r="M130" s="17"/>
      <c r="N130" s="24"/>
      <c r="O130" s="17"/>
      <c r="P130" s="17"/>
      <c r="Q130" s="17"/>
    </row>
    <row r="131" spans="1:17" ht="15" customHeight="1" x14ac:dyDescent="0.3">
      <c r="A131" s="17"/>
      <c r="B131" s="17"/>
      <c r="C131" s="17"/>
      <c r="D131" s="17"/>
      <c r="E131" s="17"/>
      <c r="F131" s="22"/>
      <c r="G131" s="17"/>
      <c r="H131" s="17"/>
      <c r="I131" s="24"/>
      <c r="J131" s="24"/>
      <c r="K131" s="24"/>
      <c r="L131" s="17"/>
      <c r="M131" s="24"/>
      <c r="N131" s="17"/>
      <c r="O131" s="24"/>
      <c r="P131" s="17"/>
      <c r="Q131" s="17"/>
    </row>
    <row r="132" spans="1:17" ht="15" customHeight="1" x14ac:dyDescent="0.3">
      <c r="A132" s="17"/>
      <c r="B132" s="17"/>
      <c r="C132" s="17"/>
      <c r="D132" s="17"/>
      <c r="E132" s="17"/>
      <c r="F132" s="22"/>
      <c r="G132" s="23"/>
      <c r="H132" s="17"/>
      <c r="I132" s="24"/>
      <c r="J132" s="24"/>
      <c r="K132" s="24"/>
      <c r="L132" s="17"/>
      <c r="M132" s="17"/>
      <c r="N132" s="24"/>
      <c r="O132" s="17"/>
      <c r="P132" s="17"/>
      <c r="Q132" s="17"/>
    </row>
    <row r="133" spans="1:17" ht="15" customHeight="1" x14ac:dyDescent="0.3">
      <c r="A133" s="17"/>
      <c r="B133" s="17"/>
      <c r="C133" s="17"/>
      <c r="D133" s="17"/>
      <c r="E133" s="17"/>
      <c r="F133" s="22"/>
      <c r="G133" s="17"/>
      <c r="H133" s="17"/>
      <c r="I133" s="24"/>
      <c r="J133" s="24"/>
      <c r="K133" s="24"/>
      <c r="L133" s="17"/>
      <c r="M133" s="24"/>
      <c r="N133" s="17"/>
      <c r="O133" s="24"/>
      <c r="P133" s="17"/>
      <c r="Q133" s="17"/>
    </row>
    <row r="134" spans="1:17" ht="15" customHeight="1" x14ac:dyDescent="0.3">
      <c r="A134" s="17"/>
      <c r="B134" s="17"/>
      <c r="C134" s="17"/>
      <c r="D134" s="17"/>
      <c r="E134" s="17"/>
      <c r="F134" s="22"/>
      <c r="G134" s="23"/>
      <c r="H134" s="17"/>
      <c r="I134" s="24"/>
      <c r="J134" s="24"/>
      <c r="K134" s="24"/>
      <c r="L134" s="17"/>
      <c r="M134" s="17"/>
      <c r="N134" s="24"/>
      <c r="O134" s="17"/>
      <c r="P134" s="17"/>
      <c r="Q134" s="17"/>
    </row>
    <row r="135" spans="1:17" ht="15" customHeight="1" x14ac:dyDescent="0.3">
      <c r="A135" s="17"/>
      <c r="B135" s="17"/>
      <c r="C135" s="17"/>
      <c r="D135" s="17"/>
      <c r="E135" s="17"/>
      <c r="F135" s="22"/>
      <c r="G135" s="17"/>
      <c r="H135" s="17"/>
      <c r="I135" s="24"/>
      <c r="J135" s="24"/>
      <c r="K135" s="24"/>
      <c r="L135" s="17"/>
      <c r="M135" s="24"/>
      <c r="N135" s="17"/>
      <c r="O135" s="24"/>
      <c r="P135" s="17"/>
      <c r="Q135" s="17"/>
    </row>
    <row r="136" spans="1:17" ht="15" customHeight="1" x14ac:dyDescent="0.3">
      <c r="A136" s="17"/>
      <c r="B136" s="17"/>
      <c r="C136" s="17"/>
      <c r="D136" s="17"/>
      <c r="E136" s="17"/>
      <c r="F136" s="22"/>
      <c r="G136" s="23"/>
      <c r="H136" s="17"/>
      <c r="I136" s="24"/>
      <c r="J136" s="24"/>
      <c r="K136" s="24"/>
      <c r="L136" s="17"/>
      <c r="M136" s="17"/>
      <c r="N136" s="24"/>
      <c r="O136" s="17"/>
      <c r="P136" s="17"/>
      <c r="Q136" s="17"/>
    </row>
    <row r="137" spans="1:17" ht="15" customHeight="1" x14ac:dyDescent="0.3">
      <c r="A137" s="17"/>
      <c r="B137" s="17"/>
      <c r="C137" s="17"/>
      <c r="D137" s="17"/>
      <c r="E137" s="17"/>
      <c r="F137" s="22"/>
      <c r="G137" s="17"/>
      <c r="H137" s="17"/>
      <c r="I137" s="24"/>
      <c r="J137" s="24"/>
      <c r="K137" s="24"/>
      <c r="L137" s="17"/>
      <c r="M137" s="24"/>
      <c r="N137" s="17"/>
      <c r="O137" s="24"/>
      <c r="P137" s="17"/>
      <c r="Q137" s="17"/>
    </row>
    <row r="138" spans="1:17" ht="15" customHeight="1" x14ac:dyDescent="0.3">
      <c r="A138" s="17"/>
      <c r="B138" s="17"/>
      <c r="C138" s="17"/>
      <c r="D138" s="17"/>
      <c r="E138" s="17"/>
      <c r="F138" s="22"/>
      <c r="G138" s="23"/>
      <c r="H138" s="17"/>
      <c r="I138" s="24"/>
      <c r="J138" s="24"/>
      <c r="K138" s="24"/>
      <c r="L138" s="17"/>
      <c r="M138" s="17"/>
      <c r="N138" s="24"/>
      <c r="O138" s="17"/>
      <c r="P138" s="17"/>
      <c r="Q138" s="17"/>
    </row>
    <row r="139" spans="1:17" ht="15" customHeight="1" x14ac:dyDescent="0.3">
      <c r="A139" s="17"/>
      <c r="B139" s="17"/>
      <c r="C139" s="17"/>
      <c r="D139" s="17"/>
      <c r="E139" s="17"/>
      <c r="F139" s="22"/>
      <c r="G139" s="17"/>
      <c r="H139" s="17"/>
      <c r="I139" s="24"/>
      <c r="J139" s="24"/>
      <c r="K139" s="24"/>
      <c r="L139" s="17"/>
      <c r="M139" s="24"/>
      <c r="N139" s="17"/>
      <c r="O139" s="24"/>
      <c r="P139" s="17"/>
      <c r="Q139" s="17"/>
    </row>
    <row r="140" spans="1:17" ht="15" customHeight="1" x14ac:dyDescent="0.3">
      <c r="A140" s="17"/>
      <c r="B140" s="17"/>
      <c r="C140" s="17"/>
      <c r="D140" s="17"/>
      <c r="E140" s="17"/>
      <c r="F140" s="22"/>
      <c r="G140" s="23"/>
      <c r="H140" s="17"/>
      <c r="I140" s="24"/>
      <c r="J140" s="24"/>
      <c r="K140" s="24"/>
      <c r="L140" s="17"/>
      <c r="M140" s="17"/>
      <c r="N140" s="24"/>
      <c r="O140" s="17"/>
      <c r="P140" s="17"/>
      <c r="Q140" s="17"/>
    </row>
    <row r="141" spans="1:17" ht="15" customHeight="1" x14ac:dyDescent="0.3">
      <c r="A141" s="17"/>
      <c r="B141" s="17"/>
      <c r="C141" s="17"/>
      <c r="D141" s="17"/>
      <c r="E141" s="17"/>
      <c r="F141" s="22"/>
      <c r="G141" s="17"/>
      <c r="H141" s="17"/>
      <c r="I141" s="24"/>
      <c r="J141" s="24"/>
      <c r="K141" s="24"/>
      <c r="L141" s="17"/>
      <c r="M141" s="24"/>
      <c r="N141" s="17"/>
      <c r="O141" s="24"/>
      <c r="P141" s="17"/>
      <c r="Q141" s="17"/>
    </row>
    <row r="142" spans="1:17" ht="15" customHeight="1" x14ac:dyDescent="0.3">
      <c r="A142" s="17"/>
      <c r="B142" s="17"/>
      <c r="C142" s="17"/>
      <c r="D142" s="17"/>
      <c r="E142" s="17"/>
      <c r="F142" s="22"/>
      <c r="G142" s="23"/>
      <c r="H142" s="17"/>
      <c r="I142" s="24"/>
      <c r="J142" s="24"/>
      <c r="K142" s="24"/>
      <c r="L142" s="17"/>
      <c r="M142" s="17"/>
      <c r="N142" s="24"/>
      <c r="O142" s="17"/>
      <c r="P142" s="17"/>
      <c r="Q142" s="17"/>
    </row>
    <row r="143" spans="1:17" ht="15" customHeight="1" x14ac:dyDescent="0.3">
      <c r="A143" s="17"/>
      <c r="B143" s="17"/>
      <c r="C143" s="17"/>
      <c r="D143" s="17"/>
      <c r="E143" s="17"/>
      <c r="F143" s="22"/>
      <c r="G143" s="17"/>
      <c r="H143" s="17"/>
      <c r="I143" s="24"/>
      <c r="J143" s="24"/>
      <c r="K143" s="24"/>
      <c r="L143" s="17"/>
      <c r="M143" s="24"/>
      <c r="N143" s="17"/>
      <c r="O143" s="24"/>
      <c r="P143" s="17"/>
      <c r="Q143" s="17"/>
    </row>
    <row r="144" spans="1:17" ht="15" customHeight="1" x14ac:dyDescent="0.3">
      <c r="A144" s="17"/>
      <c r="B144" s="17"/>
      <c r="C144" s="17"/>
      <c r="D144" s="17"/>
      <c r="E144" s="17"/>
      <c r="F144" s="22"/>
      <c r="G144" s="23"/>
      <c r="H144" s="17"/>
      <c r="I144" s="24"/>
      <c r="J144" s="24"/>
      <c r="K144" s="24"/>
      <c r="L144" s="17"/>
      <c r="M144" s="17"/>
      <c r="N144" s="24"/>
      <c r="O144" s="17"/>
      <c r="P144" s="17"/>
      <c r="Q144" s="17"/>
    </row>
    <row r="145" spans="1:17" ht="15" customHeight="1" x14ac:dyDescent="0.3">
      <c r="A145" s="17"/>
      <c r="B145" s="17"/>
      <c r="C145" s="17"/>
      <c r="D145" s="17"/>
      <c r="E145" s="17"/>
      <c r="F145" s="22"/>
      <c r="G145" s="17"/>
      <c r="H145" s="17"/>
      <c r="I145" s="24"/>
      <c r="J145" s="24"/>
      <c r="K145" s="24"/>
      <c r="L145" s="17"/>
      <c r="M145" s="24"/>
      <c r="N145" s="17"/>
      <c r="O145" s="24"/>
      <c r="P145" s="17"/>
      <c r="Q145" s="17"/>
    </row>
    <row r="146" spans="1:17" ht="15" customHeight="1" x14ac:dyDescent="0.3">
      <c r="A146" s="17"/>
      <c r="B146" s="17"/>
      <c r="C146" s="17"/>
      <c r="D146" s="17"/>
      <c r="E146" s="17"/>
      <c r="F146" s="22"/>
      <c r="G146" s="23"/>
      <c r="H146" s="17"/>
      <c r="I146" s="24"/>
      <c r="J146" s="24"/>
      <c r="K146" s="24"/>
      <c r="L146" s="17"/>
      <c r="M146" s="17"/>
      <c r="N146" s="24"/>
      <c r="O146" s="17"/>
      <c r="P146" s="17"/>
      <c r="Q146" s="17"/>
    </row>
    <row r="147" spans="1:17" ht="15" customHeight="1" x14ac:dyDescent="0.3">
      <c r="A147" s="17"/>
      <c r="B147" s="17"/>
      <c r="C147" s="17"/>
      <c r="D147" s="17"/>
      <c r="E147" s="17"/>
      <c r="F147" s="22"/>
      <c r="G147" s="17"/>
      <c r="H147" s="17"/>
      <c r="I147" s="24"/>
      <c r="J147" s="24"/>
      <c r="K147" s="24"/>
      <c r="L147" s="17"/>
      <c r="M147" s="24"/>
      <c r="N147" s="17"/>
      <c r="O147" s="24"/>
      <c r="P147" s="17"/>
      <c r="Q147" s="17"/>
    </row>
    <row r="148" spans="1:17" ht="15" customHeight="1" x14ac:dyDescent="0.3">
      <c r="A148" s="17"/>
      <c r="B148" s="17"/>
      <c r="C148" s="17"/>
      <c r="D148" s="17"/>
      <c r="E148" s="17"/>
      <c r="F148" s="22"/>
      <c r="G148" s="23"/>
      <c r="H148" s="17"/>
      <c r="I148" s="24"/>
      <c r="J148" s="24"/>
      <c r="K148" s="24"/>
      <c r="L148" s="17"/>
      <c r="M148" s="17"/>
      <c r="N148" s="24"/>
      <c r="O148" s="17"/>
      <c r="P148" s="17"/>
      <c r="Q148" s="17"/>
    </row>
    <row r="149" spans="1:17" ht="15" customHeight="1" x14ac:dyDescent="0.3">
      <c r="A149" s="17"/>
      <c r="B149" s="17"/>
      <c r="C149" s="17"/>
      <c r="D149" s="17"/>
      <c r="E149" s="17"/>
      <c r="F149" s="22"/>
      <c r="G149" s="17"/>
      <c r="H149" s="17"/>
      <c r="I149" s="24"/>
      <c r="J149" s="24"/>
      <c r="K149" s="24"/>
      <c r="L149" s="17"/>
      <c r="M149" s="24"/>
      <c r="N149" s="17"/>
      <c r="O149" s="24"/>
      <c r="P149" s="17"/>
      <c r="Q149" s="17"/>
    </row>
    <row r="150" spans="1:17" ht="15" customHeight="1" x14ac:dyDescent="0.3">
      <c r="A150" s="17"/>
      <c r="B150" s="17"/>
      <c r="C150" s="17"/>
      <c r="D150" s="21"/>
      <c r="E150" s="21"/>
      <c r="F150" s="17"/>
      <c r="G150" s="17"/>
      <c r="H150" s="21"/>
      <c r="I150" s="25"/>
      <c r="J150" s="25"/>
      <c r="K150" s="25"/>
      <c r="L150" s="27"/>
      <c r="M150" s="17"/>
      <c r="N150" s="26"/>
      <c r="O150" s="17"/>
      <c r="P150" s="17"/>
      <c r="Q150" s="17"/>
    </row>
    <row r="151" spans="1:17" ht="15" customHeight="1" x14ac:dyDescent="0.3">
      <c r="A151" s="17"/>
      <c r="B151" s="17"/>
      <c r="C151" s="17"/>
      <c r="D151" s="17"/>
      <c r="E151" s="17"/>
      <c r="F151" s="17"/>
      <c r="G151" s="17"/>
      <c r="H151" s="17"/>
      <c r="I151" s="26"/>
      <c r="J151" s="26"/>
      <c r="K151" s="26"/>
      <c r="L151" s="17"/>
      <c r="M151" s="17"/>
      <c r="N151" s="26"/>
      <c r="O151" s="17"/>
      <c r="P151" s="17"/>
      <c r="Q151" s="17"/>
    </row>
    <row r="152" spans="1:17" ht="15" customHeight="1" x14ac:dyDescent="0.3">
      <c r="A152" s="17"/>
      <c r="B152" s="21"/>
      <c r="C152" s="17"/>
      <c r="D152" s="17"/>
      <c r="E152" s="21"/>
      <c r="F152" s="17"/>
      <c r="G152" s="17"/>
      <c r="H152" s="17"/>
      <c r="I152" s="17"/>
      <c r="J152" s="17"/>
      <c r="K152" s="17"/>
      <c r="L152" s="17"/>
      <c r="M152" s="17"/>
      <c r="N152" s="17"/>
      <c r="O152" s="17"/>
      <c r="P152" s="17"/>
      <c r="Q152" s="17"/>
    </row>
    <row r="153" spans="1:17" ht="15" customHeight="1" x14ac:dyDescent="0.3">
      <c r="A153" s="17"/>
      <c r="B153" s="17"/>
      <c r="C153" s="17"/>
      <c r="D153" s="17"/>
      <c r="E153" s="17"/>
      <c r="F153" s="17"/>
      <c r="G153" s="17"/>
      <c r="H153" s="17"/>
      <c r="I153" s="17"/>
      <c r="J153" s="17"/>
      <c r="K153" s="17"/>
      <c r="L153" s="17"/>
      <c r="M153" s="17"/>
      <c r="N153" s="17"/>
      <c r="O153" s="17"/>
      <c r="P153" s="17"/>
      <c r="Q153" s="17"/>
    </row>
    <row r="154" spans="1:17" ht="15" customHeight="1" x14ac:dyDescent="0.3">
      <c r="A154" s="17"/>
      <c r="B154" s="17"/>
      <c r="C154" s="17"/>
      <c r="D154" s="17"/>
      <c r="E154" s="17"/>
      <c r="F154" s="22"/>
      <c r="G154" s="23"/>
      <c r="H154" s="17"/>
      <c r="I154" s="24"/>
      <c r="J154" s="24"/>
      <c r="K154" s="24"/>
      <c r="L154" s="17"/>
      <c r="M154" s="17"/>
      <c r="N154" s="24"/>
      <c r="O154" s="17"/>
      <c r="P154" s="17"/>
      <c r="Q154" s="17"/>
    </row>
    <row r="155" spans="1:17" ht="15" customHeight="1" x14ac:dyDescent="0.3">
      <c r="A155" s="17"/>
      <c r="B155" s="17"/>
      <c r="C155" s="17"/>
      <c r="D155" s="17"/>
      <c r="E155" s="17"/>
      <c r="F155" s="22"/>
      <c r="G155" s="17"/>
      <c r="H155" s="17"/>
      <c r="I155" s="24"/>
      <c r="J155" s="24"/>
      <c r="K155" s="24"/>
      <c r="L155" s="17"/>
      <c r="M155" s="24"/>
      <c r="N155" s="17"/>
      <c r="O155" s="24"/>
      <c r="P155" s="17"/>
      <c r="Q155" s="17"/>
    </row>
    <row r="156" spans="1:17" ht="15" customHeight="1" x14ac:dyDescent="0.3">
      <c r="A156" s="17"/>
      <c r="B156" s="17"/>
      <c r="C156" s="17"/>
      <c r="D156" s="17"/>
      <c r="E156" s="17"/>
      <c r="F156" s="22"/>
      <c r="G156" s="23"/>
      <c r="H156" s="17"/>
      <c r="I156" s="24"/>
      <c r="J156" s="24"/>
      <c r="K156" s="24"/>
      <c r="L156" s="17"/>
      <c r="M156" s="17"/>
      <c r="N156" s="24"/>
      <c r="O156" s="17"/>
      <c r="P156" s="17"/>
      <c r="Q156" s="17"/>
    </row>
    <row r="157" spans="1:17" ht="15" customHeight="1" x14ac:dyDescent="0.3">
      <c r="A157" s="17"/>
      <c r="B157" s="17"/>
      <c r="C157" s="17"/>
      <c r="D157" s="17"/>
      <c r="E157" s="17"/>
      <c r="F157" s="22"/>
      <c r="G157" s="17"/>
      <c r="H157" s="17"/>
      <c r="I157" s="24"/>
      <c r="J157" s="24"/>
      <c r="K157" s="24"/>
      <c r="L157" s="17"/>
      <c r="M157" s="24"/>
      <c r="N157" s="17"/>
      <c r="O157" s="24"/>
      <c r="P157" s="17"/>
      <c r="Q157" s="17"/>
    </row>
    <row r="158" spans="1:17" ht="15" customHeight="1" x14ac:dyDescent="0.3">
      <c r="A158" s="17"/>
      <c r="B158" s="17"/>
      <c r="C158" s="17"/>
      <c r="D158" s="17"/>
      <c r="E158" s="17"/>
      <c r="F158" s="22"/>
      <c r="G158" s="23"/>
      <c r="H158" s="17"/>
      <c r="I158" s="24"/>
      <c r="J158" s="24"/>
      <c r="K158" s="24"/>
      <c r="L158" s="17"/>
      <c r="M158" s="17"/>
      <c r="N158" s="24"/>
      <c r="O158" s="17"/>
      <c r="P158" s="17"/>
      <c r="Q158" s="17"/>
    </row>
    <row r="159" spans="1:17" ht="15" customHeight="1" x14ac:dyDescent="0.3">
      <c r="A159" s="17"/>
      <c r="B159" s="17"/>
      <c r="C159" s="17"/>
      <c r="D159" s="17"/>
      <c r="E159" s="17"/>
      <c r="F159" s="22"/>
      <c r="G159" s="17"/>
      <c r="H159" s="17"/>
      <c r="I159" s="24"/>
      <c r="J159" s="24"/>
      <c r="K159" s="24"/>
      <c r="L159" s="17"/>
      <c r="M159" s="24"/>
      <c r="N159" s="17"/>
      <c r="O159" s="24"/>
      <c r="P159" s="17"/>
      <c r="Q159" s="17"/>
    </row>
    <row r="160" spans="1:17" ht="15" customHeight="1" x14ac:dyDescent="0.3">
      <c r="A160" s="17"/>
      <c r="B160" s="17"/>
      <c r="C160" s="17"/>
      <c r="D160" s="17"/>
      <c r="E160" s="17"/>
      <c r="F160" s="22"/>
      <c r="G160" s="23"/>
      <c r="H160" s="17"/>
      <c r="I160" s="24"/>
      <c r="J160" s="24"/>
      <c r="K160" s="24"/>
      <c r="L160" s="17"/>
      <c r="M160" s="17"/>
      <c r="N160" s="24"/>
      <c r="O160" s="17"/>
      <c r="P160" s="17"/>
      <c r="Q160" s="17"/>
    </row>
    <row r="161" spans="1:17" ht="15" customHeight="1" x14ac:dyDescent="0.3">
      <c r="A161" s="17"/>
      <c r="B161" s="17"/>
      <c r="C161" s="17"/>
      <c r="D161" s="17"/>
      <c r="E161" s="17"/>
      <c r="F161" s="22"/>
      <c r="G161" s="17"/>
      <c r="H161" s="17"/>
      <c r="I161" s="24"/>
      <c r="J161" s="24"/>
      <c r="K161" s="24"/>
      <c r="L161" s="17"/>
      <c r="M161" s="24"/>
      <c r="N161" s="17"/>
      <c r="O161" s="24"/>
      <c r="P161" s="17"/>
      <c r="Q161" s="17"/>
    </row>
    <row r="162" spans="1:17" ht="15" customHeight="1" x14ac:dyDescent="0.3">
      <c r="A162" s="17"/>
      <c r="B162" s="17"/>
      <c r="C162" s="17"/>
      <c r="D162" s="21"/>
      <c r="E162" s="21"/>
      <c r="F162" s="17"/>
      <c r="G162" s="17"/>
      <c r="H162" s="21"/>
      <c r="I162" s="25"/>
      <c r="J162" s="25"/>
      <c r="K162" s="25"/>
      <c r="L162" s="27"/>
      <c r="M162" s="17"/>
      <c r="N162" s="26"/>
      <c r="O162" s="17"/>
      <c r="P162" s="17"/>
      <c r="Q162" s="17"/>
    </row>
    <row r="163" spans="1:17" ht="15" customHeight="1" x14ac:dyDescent="0.3">
      <c r="A163" s="17"/>
      <c r="B163" s="17"/>
      <c r="C163" s="17"/>
      <c r="D163" s="17"/>
      <c r="E163" s="17"/>
      <c r="F163" s="17"/>
      <c r="G163" s="17"/>
      <c r="H163" s="17"/>
      <c r="I163" s="26"/>
      <c r="J163" s="26"/>
      <c r="K163" s="26"/>
      <c r="L163" s="17"/>
      <c r="M163" s="17"/>
      <c r="N163" s="26"/>
      <c r="O163" s="17"/>
      <c r="P163" s="17"/>
      <c r="Q163" s="17"/>
    </row>
    <row r="164" spans="1:17" ht="15" customHeight="1" x14ac:dyDescent="0.3">
      <c r="A164" s="17"/>
      <c r="B164" s="21"/>
      <c r="C164" s="17"/>
      <c r="D164" s="17"/>
      <c r="E164" s="21"/>
      <c r="F164" s="17"/>
      <c r="G164" s="17"/>
      <c r="H164" s="17"/>
      <c r="I164" s="17"/>
      <c r="J164" s="17"/>
      <c r="K164" s="17"/>
      <c r="L164" s="17"/>
      <c r="M164" s="17"/>
      <c r="N164" s="17"/>
      <c r="O164" s="17"/>
      <c r="P164" s="17"/>
      <c r="Q164" s="17"/>
    </row>
    <row r="165" spans="1:17" ht="15" customHeight="1" x14ac:dyDescent="0.3">
      <c r="A165" s="17"/>
      <c r="B165" s="17"/>
      <c r="C165" s="17"/>
      <c r="D165" s="17"/>
      <c r="E165" s="17"/>
      <c r="F165" s="17"/>
      <c r="G165" s="17"/>
      <c r="H165" s="17"/>
      <c r="I165" s="17"/>
      <c r="J165" s="17"/>
      <c r="K165" s="17"/>
      <c r="L165" s="17"/>
      <c r="M165" s="17"/>
      <c r="N165" s="17"/>
      <c r="O165" s="17"/>
      <c r="P165" s="17"/>
      <c r="Q165" s="17"/>
    </row>
    <row r="166" spans="1:17" ht="15" customHeight="1" x14ac:dyDescent="0.3">
      <c r="A166" s="17"/>
      <c r="B166" s="17"/>
      <c r="C166" s="17"/>
      <c r="D166" s="17"/>
      <c r="E166" s="17"/>
      <c r="F166" s="22"/>
      <c r="G166" s="23"/>
      <c r="H166" s="17"/>
      <c r="I166" s="24"/>
      <c r="J166" s="24"/>
      <c r="K166" s="24"/>
      <c r="L166" s="17"/>
      <c r="M166" s="17"/>
      <c r="N166" s="24"/>
      <c r="O166" s="17"/>
      <c r="P166" s="17"/>
      <c r="Q166" s="17"/>
    </row>
    <row r="167" spans="1:17" ht="15" customHeight="1" x14ac:dyDescent="0.3">
      <c r="A167" s="17"/>
      <c r="B167" s="17"/>
      <c r="C167" s="17"/>
      <c r="D167" s="17"/>
      <c r="E167" s="17"/>
      <c r="F167" s="22"/>
      <c r="G167" s="17"/>
      <c r="H167" s="17"/>
      <c r="I167" s="24"/>
      <c r="J167" s="24"/>
      <c r="K167" s="24"/>
      <c r="L167" s="17"/>
      <c r="M167" s="24"/>
      <c r="N167" s="17"/>
      <c r="O167" s="24"/>
      <c r="P167" s="17"/>
      <c r="Q167" s="17"/>
    </row>
    <row r="168" spans="1:17" ht="15" customHeight="1" x14ac:dyDescent="0.3">
      <c r="A168" s="17"/>
      <c r="B168" s="17"/>
      <c r="C168" s="17"/>
      <c r="D168" s="17"/>
      <c r="E168" s="17"/>
      <c r="F168" s="22"/>
      <c r="G168" s="23"/>
      <c r="H168" s="17"/>
      <c r="I168" s="24"/>
      <c r="J168" s="24"/>
      <c r="K168" s="24"/>
      <c r="L168" s="17"/>
      <c r="M168" s="17"/>
      <c r="N168" s="24"/>
      <c r="O168" s="17"/>
      <c r="P168" s="17"/>
      <c r="Q168" s="17"/>
    </row>
    <row r="169" spans="1:17" ht="15" customHeight="1" x14ac:dyDescent="0.3">
      <c r="A169" s="17"/>
      <c r="B169" s="17"/>
      <c r="C169" s="17"/>
      <c r="D169" s="17"/>
      <c r="E169" s="17"/>
      <c r="F169" s="22"/>
      <c r="G169" s="17"/>
      <c r="H169" s="17"/>
      <c r="I169" s="24"/>
      <c r="J169" s="24"/>
      <c r="K169" s="24"/>
      <c r="L169" s="17"/>
      <c r="M169" s="24"/>
      <c r="N169" s="17"/>
      <c r="O169" s="24"/>
      <c r="P169" s="17"/>
      <c r="Q169" s="17"/>
    </row>
    <row r="170" spans="1:17" ht="15" customHeight="1" x14ac:dyDescent="0.3">
      <c r="A170" s="17"/>
      <c r="B170" s="17"/>
      <c r="C170" s="17"/>
      <c r="D170" s="17"/>
      <c r="E170" s="17"/>
      <c r="F170" s="22"/>
      <c r="G170" s="23"/>
      <c r="H170" s="17"/>
      <c r="I170" s="24"/>
      <c r="J170" s="24"/>
      <c r="K170" s="24"/>
      <c r="L170" s="17"/>
      <c r="M170" s="17"/>
      <c r="N170" s="24"/>
      <c r="O170" s="17"/>
      <c r="P170" s="17"/>
      <c r="Q170" s="17"/>
    </row>
    <row r="171" spans="1:17" ht="15" customHeight="1" x14ac:dyDescent="0.3">
      <c r="A171" s="17"/>
      <c r="B171" s="17"/>
      <c r="C171" s="17"/>
      <c r="D171" s="17"/>
      <c r="E171" s="17"/>
      <c r="F171" s="22"/>
      <c r="G171" s="17"/>
      <c r="H171" s="17"/>
      <c r="I171" s="24"/>
      <c r="J171" s="24"/>
      <c r="K171" s="24"/>
      <c r="L171" s="17"/>
      <c r="M171" s="24"/>
      <c r="N171" s="17"/>
      <c r="O171" s="24"/>
      <c r="P171" s="17"/>
      <c r="Q171" s="17"/>
    </row>
    <row r="172" spans="1:17" ht="15" customHeight="1" x14ac:dyDescent="0.3">
      <c r="A172" s="17"/>
      <c r="B172" s="17"/>
      <c r="C172" s="17"/>
      <c r="D172" s="17"/>
      <c r="E172" s="17"/>
      <c r="F172" s="22"/>
      <c r="G172" s="23"/>
      <c r="H172" s="17"/>
      <c r="I172" s="24"/>
      <c r="J172" s="24"/>
      <c r="K172" s="24"/>
      <c r="L172" s="17"/>
      <c r="M172" s="17"/>
      <c r="N172" s="24"/>
      <c r="O172" s="17"/>
      <c r="P172" s="17"/>
      <c r="Q172" s="17"/>
    </row>
    <row r="173" spans="1:17" ht="15" customHeight="1" x14ac:dyDescent="0.3">
      <c r="A173" s="17"/>
      <c r="B173" s="17"/>
      <c r="C173" s="17"/>
      <c r="D173" s="17"/>
      <c r="E173" s="17"/>
      <c r="F173" s="22"/>
      <c r="G173" s="17"/>
      <c r="H173" s="17"/>
      <c r="I173" s="24"/>
      <c r="J173" s="24"/>
      <c r="K173" s="24"/>
      <c r="L173" s="17"/>
      <c r="M173" s="24"/>
      <c r="N173" s="17"/>
      <c r="O173" s="24"/>
      <c r="P173" s="17"/>
      <c r="Q173" s="17"/>
    </row>
    <row r="174" spans="1:17" ht="15" customHeight="1" x14ac:dyDescent="0.3">
      <c r="A174" s="17"/>
      <c r="B174" s="17"/>
      <c r="C174" s="17"/>
      <c r="D174" s="17"/>
      <c r="E174" s="17"/>
      <c r="F174" s="22"/>
      <c r="G174" s="23"/>
      <c r="H174" s="17"/>
      <c r="I174" s="24"/>
      <c r="J174" s="24"/>
      <c r="K174" s="24"/>
      <c r="L174" s="17"/>
      <c r="M174" s="17"/>
      <c r="N174" s="24"/>
      <c r="O174" s="17"/>
      <c r="P174" s="17"/>
      <c r="Q174" s="17"/>
    </row>
    <row r="175" spans="1:17" ht="15" customHeight="1" x14ac:dyDescent="0.3">
      <c r="A175" s="17"/>
      <c r="B175" s="17"/>
      <c r="C175" s="17"/>
      <c r="D175" s="17"/>
      <c r="E175" s="17"/>
      <c r="F175" s="22"/>
      <c r="G175" s="17"/>
      <c r="H175" s="17"/>
      <c r="I175" s="24"/>
      <c r="J175" s="24"/>
      <c r="K175" s="24"/>
      <c r="L175" s="17"/>
      <c r="M175" s="24"/>
      <c r="N175" s="17"/>
      <c r="O175" s="24"/>
      <c r="P175" s="17"/>
      <c r="Q175" s="17"/>
    </row>
    <row r="176" spans="1:17" ht="15" customHeight="1" x14ac:dyDescent="0.3">
      <c r="A176" s="17"/>
      <c r="B176" s="17"/>
      <c r="C176" s="17"/>
      <c r="D176" s="17"/>
      <c r="E176" s="17"/>
      <c r="F176" s="22"/>
      <c r="G176" s="23"/>
      <c r="H176" s="17"/>
      <c r="I176" s="24"/>
      <c r="J176" s="24"/>
      <c r="K176" s="24"/>
      <c r="L176" s="17"/>
      <c r="M176" s="17"/>
      <c r="N176" s="24"/>
      <c r="O176" s="17"/>
      <c r="P176" s="17"/>
      <c r="Q176" s="17"/>
    </row>
    <row r="177" spans="1:17" ht="15" customHeight="1" x14ac:dyDescent="0.3">
      <c r="A177" s="17"/>
      <c r="B177" s="17"/>
      <c r="C177" s="17"/>
      <c r="D177" s="17"/>
      <c r="E177" s="17"/>
      <c r="F177" s="22"/>
      <c r="G177" s="17"/>
      <c r="H177" s="17"/>
      <c r="I177" s="24"/>
      <c r="J177" s="24"/>
      <c r="K177" s="24"/>
      <c r="L177" s="17"/>
      <c r="M177" s="24"/>
      <c r="N177" s="17"/>
      <c r="O177" s="24"/>
      <c r="P177" s="17"/>
      <c r="Q177" s="17"/>
    </row>
    <row r="178" spans="1:17" ht="15" customHeight="1" x14ac:dyDescent="0.3">
      <c r="A178" s="17"/>
      <c r="B178" s="17"/>
      <c r="C178" s="17"/>
      <c r="D178" s="17"/>
      <c r="E178" s="17"/>
      <c r="F178" s="22"/>
      <c r="G178" s="23"/>
      <c r="H178" s="17"/>
      <c r="I178" s="24"/>
      <c r="J178" s="24"/>
      <c r="K178" s="24"/>
      <c r="L178" s="17"/>
      <c r="M178" s="17"/>
      <c r="N178" s="24"/>
      <c r="O178" s="17"/>
      <c r="P178" s="17"/>
      <c r="Q178" s="17"/>
    </row>
    <row r="179" spans="1:17" ht="15" customHeight="1" x14ac:dyDescent="0.3">
      <c r="A179" s="17"/>
      <c r="B179" s="17"/>
      <c r="C179" s="17"/>
      <c r="D179" s="17"/>
      <c r="E179" s="17"/>
      <c r="F179" s="22"/>
      <c r="G179" s="17"/>
      <c r="H179" s="17"/>
      <c r="I179" s="24"/>
      <c r="J179" s="24"/>
      <c r="K179" s="24"/>
      <c r="L179" s="17"/>
      <c r="M179" s="24"/>
      <c r="N179" s="17"/>
      <c r="O179" s="24"/>
      <c r="P179" s="17"/>
      <c r="Q179" s="17"/>
    </row>
    <row r="180" spans="1:17" ht="15" customHeight="1" x14ac:dyDescent="0.3">
      <c r="A180" s="17"/>
      <c r="B180" s="17"/>
      <c r="C180" s="17"/>
      <c r="D180" s="17"/>
      <c r="E180" s="17"/>
      <c r="F180" s="22"/>
      <c r="G180" s="23"/>
      <c r="H180" s="17"/>
      <c r="I180" s="24"/>
      <c r="J180" s="24"/>
      <c r="K180" s="24"/>
      <c r="L180" s="17"/>
      <c r="M180" s="17"/>
      <c r="N180" s="24"/>
      <c r="O180" s="17"/>
      <c r="P180" s="17"/>
      <c r="Q180" s="17"/>
    </row>
    <row r="181" spans="1:17" ht="15" customHeight="1" x14ac:dyDescent="0.3">
      <c r="A181" s="17"/>
      <c r="B181" s="17"/>
      <c r="C181" s="17"/>
      <c r="D181" s="17"/>
      <c r="E181" s="17"/>
      <c r="F181" s="22"/>
      <c r="G181" s="17"/>
      <c r="H181" s="17"/>
      <c r="I181" s="24"/>
      <c r="J181" s="24"/>
      <c r="K181" s="24"/>
      <c r="L181" s="17"/>
      <c r="M181" s="24"/>
      <c r="N181" s="17"/>
      <c r="O181" s="24"/>
      <c r="P181" s="17"/>
      <c r="Q181" s="17"/>
    </row>
    <row r="182" spans="1:17" ht="15" customHeight="1" x14ac:dyDescent="0.3">
      <c r="A182" s="17"/>
      <c r="B182" s="17"/>
      <c r="C182" s="17"/>
      <c r="D182" s="17"/>
      <c r="E182" s="17"/>
      <c r="F182" s="22"/>
      <c r="G182" s="23"/>
      <c r="H182" s="17"/>
      <c r="I182" s="24"/>
      <c r="J182" s="24"/>
      <c r="K182" s="24"/>
      <c r="L182" s="17"/>
      <c r="M182" s="17"/>
      <c r="N182" s="24"/>
      <c r="O182" s="17"/>
      <c r="P182" s="17"/>
      <c r="Q182" s="17"/>
    </row>
    <row r="183" spans="1:17" ht="15" customHeight="1" x14ac:dyDescent="0.3">
      <c r="A183" s="17"/>
      <c r="B183" s="17"/>
      <c r="C183" s="17"/>
      <c r="D183" s="17"/>
      <c r="E183" s="17"/>
      <c r="F183" s="22"/>
      <c r="G183" s="17"/>
      <c r="H183" s="17"/>
      <c r="I183" s="24"/>
      <c r="J183" s="24"/>
      <c r="K183" s="24"/>
      <c r="L183" s="17"/>
      <c r="M183" s="24"/>
      <c r="N183" s="17"/>
      <c r="O183" s="24"/>
      <c r="P183" s="17"/>
      <c r="Q183" s="17"/>
    </row>
    <row r="184" spans="1:17" ht="15" customHeight="1" x14ac:dyDescent="0.3">
      <c r="A184" s="17"/>
      <c r="B184" s="17"/>
      <c r="C184" s="17"/>
      <c r="D184" s="17"/>
      <c r="E184" s="17"/>
      <c r="F184" s="22"/>
      <c r="G184" s="23"/>
      <c r="H184" s="17"/>
      <c r="I184" s="24"/>
      <c r="J184" s="24"/>
      <c r="K184" s="24"/>
      <c r="L184" s="17"/>
      <c r="M184" s="17"/>
      <c r="N184" s="24"/>
      <c r="O184" s="17"/>
      <c r="P184" s="17"/>
      <c r="Q184" s="17"/>
    </row>
    <row r="185" spans="1:17" ht="15" customHeight="1" x14ac:dyDescent="0.3">
      <c r="A185" s="17"/>
      <c r="B185" s="17"/>
      <c r="C185" s="17"/>
      <c r="D185" s="17"/>
      <c r="E185" s="17"/>
      <c r="F185" s="22"/>
      <c r="G185" s="17"/>
      <c r="H185" s="17"/>
      <c r="I185" s="24"/>
      <c r="J185" s="24"/>
      <c r="K185" s="24"/>
      <c r="L185" s="17"/>
      <c r="M185" s="24"/>
      <c r="N185" s="17"/>
      <c r="O185" s="24"/>
      <c r="P185" s="17"/>
      <c r="Q185" s="17"/>
    </row>
    <row r="186" spans="1:17" ht="15" customHeight="1" x14ac:dyDescent="0.3">
      <c r="A186" s="17"/>
      <c r="B186" s="17"/>
      <c r="C186" s="17"/>
      <c r="D186" s="17"/>
      <c r="E186" s="17"/>
      <c r="F186" s="22"/>
      <c r="G186" s="23"/>
      <c r="H186" s="17"/>
      <c r="I186" s="24"/>
      <c r="J186" s="24"/>
      <c r="K186" s="24"/>
      <c r="L186" s="17"/>
      <c r="M186" s="17"/>
      <c r="N186" s="24"/>
      <c r="O186" s="17"/>
      <c r="P186" s="17"/>
      <c r="Q186" s="17"/>
    </row>
    <row r="187" spans="1:17" ht="15" customHeight="1" x14ac:dyDescent="0.3">
      <c r="A187" s="17"/>
      <c r="B187" s="17"/>
      <c r="C187" s="17"/>
      <c r="D187" s="17"/>
      <c r="E187" s="17"/>
      <c r="F187" s="22"/>
      <c r="G187" s="17"/>
      <c r="H187" s="17"/>
      <c r="I187" s="24"/>
      <c r="J187" s="24"/>
      <c r="K187" s="24"/>
      <c r="L187" s="17"/>
      <c r="M187" s="24"/>
      <c r="N187" s="17"/>
      <c r="O187" s="24"/>
      <c r="P187" s="17"/>
      <c r="Q187" s="17"/>
    </row>
    <row r="188" spans="1:17" ht="15" customHeight="1" x14ac:dyDescent="0.3">
      <c r="A188" s="17"/>
      <c r="B188" s="17"/>
      <c r="C188" s="17"/>
      <c r="D188" s="17"/>
      <c r="E188" s="17"/>
      <c r="F188" s="22"/>
      <c r="G188" s="23"/>
      <c r="H188" s="17"/>
      <c r="I188" s="24"/>
      <c r="J188" s="24"/>
      <c r="K188" s="24"/>
      <c r="L188" s="17"/>
      <c r="M188" s="17"/>
      <c r="N188" s="24"/>
      <c r="O188" s="17"/>
      <c r="P188" s="17"/>
      <c r="Q188" s="17"/>
    </row>
    <row r="189" spans="1:17" ht="15" customHeight="1" x14ac:dyDescent="0.3">
      <c r="A189" s="17"/>
      <c r="B189" s="17"/>
      <c r="C189" s="17"/>
      <c r="D189" s="17"/>
      <c r="E189" s="17"/>
      <c r="F189" s="22"/>
      <c r="G189" s="17"/>
      <c r="H189" s="17"/>
      <c r="I189" s="24"/>
      <c r="J189" s="24"/>
      <c r="K189" s="24"/>
      <c r="L189" s="17"/>
      <c r="M189" s="24"/>
      <c r="N189" s="17"/>
      <c r="O189" s="24"/>
      <c r="P189" s="17"/>
      <c r="Q189" s="17"/>
    </row>
    <row r="190" spans="1:17" ht="15" customHeight="1" x14ac:dyDescent="0.3">
      <c r="A190" s="17"/>
      <c r="B190" s="17"/>
      <c r="C190" s="17"/>
      <c r="D190" s="17"/>
      <c r="E190" s="17"/>
      <c r="F190" s="22"/>
      <c r="G190" s="23"/>
      <c r="H190" s="17"/>
      <c r="I190" s="24"/>
      <c r="J190" s="24"/>
      <c r="K190" s="24"/>
      <c r="L190" s="17"/>
      <c r="M190" s="17"/>
      <c r="N190" s="24"/>
      <c r="O190" s="17"/>
      <c r="P190" s="17"/>
      <c r="Q190" s="17"/>
    </row>
    <row r="191" spans="1:17" ht="15" customHeight="1" x14ac:dyDescent="0.3">
      <c r="A191" s="17"/>
      <c r="B191" s="17"/>
      <c r="C191" s="17"/>
      <c r="D191" s="17"/>
      <c r="E191" s="17"/>
      <c r="F191" s="22"/>
      <c r="G191" s="17"/>
      <c r="H191" s="17"/>
      <c r="I191" s="24"/>
      <c r="J191" s="24"/>
      <c r="K191" s="24"/>
      <c r="L191" s="17"/>
      <c r="M191" s="24"/>
      <c r="N191" s="17"/>
      <c r="O191" s="24"/>
      <c r="P191" s="17"/>
      <c r="Q191" s="17"/>
    </row>
    <row r="192" spans="1:17" ht="15" customHeight="1" x14ac:dyDescent="0.3">
      <c r="A192" s="17"/>
      <c r="B192" s="17"/>
      <c r="C192" s="17"/>
      <c r="D192" s="17"/>
      <c r="E192" s="17"/>
      <c r="F192" s="22"/>
      <c r="G192" s="23"/>
      <c r="H192" s="17"/>
      <c r="I192" s="24"/>
      <c r="J192" s="24"/>
      <c r="K192" s="24"/>
      <c r="L192" s="17"/>
      <c r="M192" s="17"/>
      <c r="N192" s="24"/>
      <c r="O192" s="17"/>
      <c r="P192" s="17"/>
      <c r="Q192" s="17"/>
    </row>
    <row r="193" spans="1:17" ht="15" customHeight="1" x14ac:dyDescent="0.3">
      <c r="A193" s="17"/>
      <c r="B193" s="17"/>
      <c r="C193" s="17"/>
      <c r="D193" s="17"/>
      <c r="E193" s="17"/>
      <c r="F193" s="22"/>
      <c r="G193" s="17"/>
      <c r="H193" s="17"/>
      <c r="I193" s="24"/>
      <c r="J193" s="24"/>
      <c r="K193" s="24"/>
      <c r="L193" s="17"/>
      <c r="M193" s="24"/>
      <c r="N193" s="17"/>
      <c r="O193" s="24"/>
      <c r="P193" s="17"/>
      <c r="Q193" s="17"/>
    </row>
    <row r="194" spans="1:17" ht="15" customHeight="1" x14ac:dyDescent="0.3">
      <c r="A194" s="17"/>
      <c r="B194" s="17"/>
      <c r="C194" s="17"/>
      <c r="D194" s="21"/>
      <c r="E194" s="21"/>
      <c r="F194" s="17"/>
      <c r="G194" s="17"/>
      <c r="H194" s="21"/>
      <c r="I194" s="25"/>
      <c r="J194" s="25"/>
      <c r="K194" s="25"/>
      <c r="L194" s="27"/>
      <c r="M194" s="17"/>
      <c r="N194" s="26"/>
      <c r="O194" s="17"/>
      <c r="P194" s="17"/>
      <c r="Q194" s="17"/>
    </row>
    <row r="195" spans="1:17" ht="15" customHeight="1" x14ac:dyDescent="0.3">
      <c r="A195" s="17"/>
      <c r="B195" s="17"/>
      <c r="C195" s="17"/>
      <c r="D195" s="17"/>
      <c r="E195" s="17"/>
      <c r="F195" s="17"/>
      <c r="G195" s="17"/>
      <c r="H195" s="17"/>
      <c r="I195" s="26"/>
      <c r="J195" s="26"/>
      <c r="K195" s="26"/>
      <c r="L195" s="17"/>
      <c r="M195" s="28"/>
      <c r="N195" s="26"/>
      <c r="O195" s="17"/>
      <c r="P195" s="17"/>
      <c r="Q195" s="17"/>
    </row>
    <row r="196" spans="1:17" ht="15" customHeight="1" x14ac:dyDescent="0.3">
      <c r="A196" s="17"/>
      <c r="B196" s="21"/>
      <c r="C196" s="17"/>
      <c r="D196" s="17"/>
      <c r="E196" s="21"/>
      <c r="F196" s="17"/>
      <c r="G196" s="17"/>
      <c r="H196" s="17"/>
      <c r="I196" s="17"/>
      <c r="J196" s="17"/>
      <c r="K196" s="17"/>
      <c r="L196" s="17"/>
      <c r="M196" s="17"/>
      <c r="N196" s="17"/>
      <c r="O196" s="17"/>
      <c r="P196" s="17"/>
      <c r="Q196" s="17"/>
    </row>
    <row r="197" spans="1:17" ht="15" customHeight="1" x14ac:dyDescent="0.3">
      <c r="A197" s="17"/>
      <c r="B197" s="17"/>
      <c r="C197" s="17"/>
      <c r="D197" s="17"/>
      <c r="E197" s="17"/>
      <c r="F197" s="17"/>
      <c r="G197" s="17"/>
      <c r="H197" s="17"/>
      <c r="I197" s="17"/>
      <c r="J197" s="17"/>
      <c r="K197" s="17"/>
      <c r="L197" s="17"/>
      <c r="M197" s="17"/>
      <c r="N197" s="17"/>
      <c r="O197" s="17"/>
      <c r="P197" s="17"/>
      <c r="Q197" s="17"/>
    </row>
    <row r="198" spans="1:17" ht="15" customHeight="1" x14ac:dyDescent="0.3">
      <c r="A198" s="17"/>
      <c r="B198" s="17"/>
      <c r="C198" s="17"/>
      <c r="D198" s="17"/>
      <c r="E198" s="17"/>
      <c r="F198" s="22"/>
      <c r="G198" s="23"/>
      <c r="H198" s="17"/>
      <c r="I198" s="24"/>
      <c r="J198" s="24"/>
      <c r="K198" s="24"/>
      <c r="L198" s="17"/>
      <c r="M198" s="17"/>
      <c r="N198" s="24"/>
      <c r="O198" s="17"/>
      <c r="P198" s="17"/>
      <c r="Q198" s="17"/>
    </row>
    <row r="199" spans="1:17" ht="15" customHeight="1" x14ac:dyDescent="0.3">
      <c r="A199" s="17"/>
      <c r="B199" s="17"/>
      <c r="C199" s="17"/>
      <c r="D199" s="17"/>
      <c r="E199" s="17"/>
      <c r="F199" s="22"/>
      <c r="G199" s="17"/>
      <c r="H199" s="17"/>
      <c r="I199" s="24"/>
      <c r="J199" s="24"/>
      <c r="K199" s="24"/>
      <c r="L199" s="17"/>
      <c r="M199" s="24"/>
      <c r="N199" s="17"/>
      <c r="O199" s="24"/>
      <c r="P199" s="17"/>
      <c r="Q199" s="17"/>
    </row>
    <row r="200" spans="1:17" ht="15" customHeight="1" x14ac:dyDescent="0.3">
      <c r="A200" s="17"/>
      <c r="B200" s="17"/>
      <c r="C200" s="17"/>
      <c r="D200" s="17"/>
      <c r="E200" s="17"/>
      <c r="F200" s="22"/>
      <c r="G200" s="23"/>
      <c r="H200" s="17"/>
      <c r="I200" s="24"/>
      <c r="J200" s="24"/>
      <c r="K200" s="24"/>
      <c r="L200" s="17"/>
      <c r="M200" s="17"/>
      <c r="N200" s="24"/>
      <c r="O200" s="17"/>
      <c r="P200" s="17"/>
      <c r="Q200" s="17"/>
    </row>
    <row r="201" spans="1:17" ht="15" customHeight="1" x14ac:dyDescent="0.3">
      <c r="A201" s="17"/>
      <c r="B201" s="17"/>
      <c r="C201" s="17"/>
      <c r="D201" s="17"/>
      <c r="E201" s="17"/>
      <c r="F201" s="22"/>
      <c r="G201" s="17"/>
      <c r="H201" s="17"/>
      <c r="I201" s="24"/>
      <c r="J201" s="24"/>
      <c r="K201" s="24"/>
      <c r="L201" s="17"/>
      <c r="M201" s="24"/>
      <c r="N201" s="17"/>
      <c r="O201" s="24"/>
      <c r="P201" s="17"/>
      <c r="Q201" s="17"/>
    </row>
    <row r="202" spans="1:17" ht="15" customHeight="1" x14ac:dyDescent="0.3">
      <c r="A202" s="17"/>
      <c r="B202" s="17"/>
      <c r="C202" s="17"/>
      <c r="D202" s="17"/>
      <c r="E202" s="17"/>
      <c r="F202" s="22"/>
      <c r="G202" s="23"/>
      <c r="H202" s="17"/>
      <c r="I202" s="24"/>
      <c r="J202" s="24"/>
      <c r="K202" s="24"/>
      <c r="L202" s="17"/>
      <c r="M202" s="17"/>
      <c r="N202" s="24"/>
      <c r="O202" s="17"/>
      <c r="P202" s="17"/>
      <c r="Q202" s="17"/>
    </row>
    <row r="203" spans="1:17" ht="15" customHeight="1" x14ac:dyDescent="0.3">
      <c r="A203" s="17"/>
      <c r="B203" s="17"/>
      <c r="C203" s="17"/>
      <c r="D203" s="17"/>
      <c r="E203" s="17"/>
      <c r="F203" s="22"/>
      <c r="G203" s="17"/>
      <c r="H203" s="17"/>
      <c r="I203" s="24"/>
      <c r="J203" s="24"/>
      <c r="K203" s="24"/>
      <c r="L203" s="17"/>
      <c r="M203" s="24"/>
      <c r="N203" s="17"/>
      <c r="O203" s="24"/>
      <c r="P203" s="17"/>
      <c r="Q203" s="17"/>
    </row>
    <row r="204" spans="1:17" ht="15" customHeight="1" x14ac:dyDescent="0.3">
      <c r="A204" s="17"/>
      <c r="B204" s="17"/>
      <c r="C204" s="17"/>
      <c r="D204" s="17"/>
      <c r="E204" s="17"/>
      <c r="F204" s="22"/>
      <c r="G204" s="23"/>
      <c r="H204" s="17"/>
      <c r="I204" s="24"/>
      <c r="J204" s="24"/>
      <c r="K204" s="24"/>
      <c r="L204" s="17"/>
      <c r="M204" s="17"/>
      <c r="N204" s="24"/>
      <c r="O204" s="17"/>
      <c r="P204" s="17"/>
      <c r="Q204" s="17"/>
    </row>
    <row r="205" spans="1:17" ht="15" customHeight="1" x14ac:dyDescent="0.3">
      <c r="A205" s="17"/>
      <c r="B205" s="17"/>
      <c r="C205" s="17"/>
      <c r="D205" s="17"/>
      <c r="E205" s="17"/>
      <c r="F205" s="22"/>
      <c r="G205" s="17"/>
      <c r="H205" s="17"/>
      <c r="I205" s="24"/>
      <c r="J205" s="24"/>
      <c r="K205" s="24"/>
      <c r="L205" s="17"/>
      <c r="M205" s="24"/>
      <c r="N205" s="17"/>
      <c r="O205" s="24"/>
      <c r="P205" s="17"/>
      <c r="Q205" s="17"/>
    </row>
    <row r="206" spans="1:17" ht="15" customHeight="1" x14ac:dyDescent="0.3">
      <c r="A206" s="17"/>
      <c r="B206" s="17"/>
      <c r="C206" s="17"/>
      <c r="D206" s="17"/>
      <c r="E206" s="17"/>
      <c r="F206" s="22"/>
      <c r="G206" s="23"/>
      <c r="H206" s="17"/>
      <c r="I206" s="24"/>
      <c r="J206" s="24"/>
      <c r="K206" s="24"/>
      <c r="L206" s="17"/>
      <c r="M206" s="17"/>
      <c r="N206" s="24"/>
      <c r="O206" s="17"/>
      <c r="P206" s="17"/>
      <c r="Q206" s="17"/>
    </row>
    <row r="207" spans="1:17" ht="15" customHeight="1" x14ac:dyDescent="0.3">
      <c r="A207" s="17"/>
      <c r="B207" s="17"/>
      <c r="C207" s="17"/>
      <c r="D207" s="17"/>
      <c r="E207" s="17"/>
      <c r="F207" s="22"/>
      <c r="G207" s="17"/>
      <c r="H207" s="17"/>
      <c r="I207" s="24"/>
      <c r="J207" s="24"/>
      <c r="K207" s="24"/>
      <c r="L207" s="17"/>
      <c r="M207" s="24"/>
      <c r="N207" s="17"/>
      <c r="O207" s="24"/>
      <c r="P207" s="17"/>
      <c r="Q207" s="17"/>
    </row>
    <row r="208" spans="1:17" ht="15" customHeight="1" x14ac:dyDescent="0.3">
      <c r="A208" s="17"/>
      <c r="B208" s="17"/>
      <c r="C208" s="17"/>
      <c r="D208" s="17"/>
      <c r="E208" s="17"/>
      <c r="F208" s="22"/>
      <c r="G208" s="23"/>
      <c r="H208" s="17"/>
      <c r="I208" s="24"/>
      <c r="J208" s="24"/>
      <c r="K208" s="24"/>
      <c r="L208" s="17"/>
      <c r="M208" s="17"/>
      <c r="N208" s="24"/>
      <c r="O208" s="17"/>
      <c r="P208" s="17"/>
      <c r="Q208" s="17"/>
    </row>
    <row r="209" spans="1:17" ht="15" customHeight="1" x14ac:dyDescent="0.3">
      <c r="A209" s="17"/>
      <c r="B209" s="17"/>
      <c r="C209" s="17"/>
      <c r="D209" s="17"/>
      <c r="E209" s="17"/>
      <c r="F209" s="22"/>
      <c r="G209" s="17"/>
      <c r="H209" s="17"/>
      <c r="I209" s="24"/>
      <c r="J209" s="24"/>
      <c r="K209" s="24"/>
      <c r="L209" s="17"/>
      <c r="M209" s="24"/>
      <c r="N209" s="17"/>
      <c r="O209" s="24"/>
      <c r="P209" s="17"/>
      <c r="Q209" s="17"/>
    </row>
    <row r="210" spans="1:17" ht="15" customHeight="1" x14ac:dyDescent="0.3">
      <c r="A210" s="17"/>
      <c r="B210" s="17"/>
      <c r="C210" s="17"/>
      <c r="D210" s="17"/>
      <c r="E210" s="17"/>
      <c r="F210" s="22"/>
      <c r="G210" s="23"/>
      <c r="H210" s="17"/>
      <c r="I210" s="24"/>
      <c r="J210" s="24"/>
      <c r="K210" s="24"/>
      <c r="L210" s="17"/>
      <c r="M210" s="17"/>
      <c r="N210" s="24"/>
      <c r="O210" s="17"/>
      <c r="P210" s="17"/>
      <c r="Q210" s="17"/>
    </row>
    <row r="211" spans="1:17" ht="15" customHeight="1" x14ac:dyDescent="0.3">
      <c r="A211" s="17"/>
      <c r="B211" s="17"/>
      <c r="C211" s="17"/>
      <c r="D211" s="17"/>
      <c r="E211" s="17"/>
      <c r="F211" s="22"/>
      <c r="G211" s="17"/>
      <c r="H211" s="17"/>
      <c r="I211" s="24"/>
      <c r="J211" s="24"/>
      <c r="K211" s="24"/>
      <c r="L211" s="17"/>
      <c r="M211" s="24"/>
      <c r="N211" s="17"/>
      <c r="O211" s="24"/>
      <c r="P211" s="17"/>
      <c r="Q211" s="17"/>
    </row>
    <row r="212" spans="1:17" ht="15" customHeight="1" x14ac:dyDescent="0.3">
      <c r="A212" s="17"/>
      <c r="B212" s="17"/>
      <c r="C212" s="17"/>
      <c r="D212" s="17"/>
      <c r="E212" s="17"/>
      <c r="F212" s="22"/>
      <c r="G212" s="23"/>
      <c r="H212" s="17"/>
      <c r="I212" s="24"/>
      <c r="J212" s="24"/>
      <c r="K212" s="24"/>
      <c r="L212" s="17"/>
      <c r="M212" s="17"/>
      <c r="N212" s="24"/>
      <c r="O212" s="17"/>
      <c r="P212" s="17"/>
      <c r="Q212" s="17"/>
    </row>
    <row r="213" spans="1:17" ht="15" customHeight="1" x14ac:dyDescent="0.3">
      <c r="A213" s="17"/>
      <c r="B213" s="17"/>
      <c r="C213" s="17"/>
      <c r="D213" s="17"/>
      <c r="E213" s="17"/>
      <c r="F213" s="22"/>
      <c r="G213" s="17"/>
      <c r="H213" s="17"/>
      <c r="I213" s="24"/>
      <c r="J213" s="24"/>
      <c r="K213" s="24"/>
      <c r="L213" s="17"/>
      <c r="M213" s="24"/>
      <c r="N213" s="17"/>
      <c r="O213" s="24"/>
      <c r="P213" s="17"/>
      <c r="Q213" s="17"/>
    </row>
    <row r="214" spans="1:17" ht="15" customHeight="1" x14ac:dyDescent="0.3">
      <c r="A214" s="17"/>
      <c r="B214" s="17"/>
      <c r="C214" s="17"/>
      <c r="D214" s="17"/>
      <c r="E214" s="17"/>
      <c r="F214" s="22"/>
      <c r="G214" s="23"/>
      <c r="H214" s="17"/>
      <c r="I214" s="24"/>
      <c r="J214" s="24"/>
      <c r="K214" s="24"/>
      <c r="L214" s="17"/>
      <c r="M214" s="17"/>
      <c r="N214" s="24"/>
      <c r="O214" s="17"/>
      <c r="P214" s="17"/>
      <c r="Q214" s="17"/>
    </row>
    <row r="215" spans="1:17" ht="15" customHeight="1" x14ac:dyDescent="0.3">
      <c r="A215" s="17"/>
      <c r="B215" s="17"/>
      <c r="C215" s="17"/>
      <c r="D215" s="17"/>
      <c r="E215" s="17"/>
      <c r="F215" s="22"/>
      <c r="G215" s="17"/>
      <c r="H215" s="17"/>
      <c r="I215" s="24"/>
      <c r="J215" s="24"/>
      <c r="K215" s="24"/>
      <c r="L215" s="17"/>
      <c r="M215" s="24"/>
      <c r="N215" s="17"/>
      <c r="O215" s="24"/>
      <c r="P215" s="17"/>
      <c r="Q215" s="17"/>
    </row>
    <row r="216" spans="1:17" ht="15" customHeight="1" x14ac:dyDescent="0.3">
      <c r="A216" s="17"/>
      <c r="B216" s="17"/>
      <c r="C216" s="17"/>
      <c r="D216" s="17"/>
      <c r="E216" s="17"/>
      <c r="F216" s="22"/>
      <c r="G216" s="23"/>
      <c r="H216" s="17"/>
      <c r="I216" s="24"/>
      <c r="J216" s="24"/>
      <c r="K216" s="24"/>
      <c r="L216" s="17"/>
      <c r="M216" s="17"/>
      <c r="N216" s="24"/>
      <c r="O216" s="17"/>
      <c r="P216" s="17"/>
      <c r="Q216" s="17"/>
    </row>
    <row r="217" spans="1:17" ht="15" customHeight="1" x14ac:dyDescent="0.3">
      <c r="A217" s="17"/>
      <c r="B217" s="17"/>
      <c r="C217" s="17"/>
      <c r="D217" s="17"/>
      <c r="E217" s="17"/>
      <c r="F217" s="22"/>
      <c r="G217" s="17"/>
      <c r="H217" s="17"/>
      <c r="I217" s="24"/>
      <c r="J217" s="24"/>
      <c r="K217" s="24"/>
      <c r="L217" s="17"/>
      <c r="M217" s="24"/>
      <c r="N217" s="17"/>
      <c r="O217" s="24"/>
      <c r="P217" s="17"/>
      <c r="Q217" s="17"/>
    </row>
    <row r="218" spans="1:17" ht="15" customHeight="1" x14ac:dyDescent="0.3">
      <c r="A218" s="17"/>
      <c r="B218" s="17"/>
      <c r="C218" s="17"/>
      <c r="D218" s="17"/>
      <c r="E218" s="17"/>
      <c r="F218" s="22"/>
      <c r="G218" s="23"/>
      <c r="H218" s="17"/>
      <c r="I218" s="24"/>
      <c r="J218" s="24"/>
      <c r="K218" s="24"/>
      <c r="L218" s="17"/>
      <c r="M218" s="17"/>
      <c r="N218" s="24"/>
      <c r="O218" s="17"/>
      <c r="P218" s="17"/>
      <c r="Q218" s="17"/>
    </row>
    <row r="219" spans="1:17" ht="15" customHeight="1" x14ac:dyDescent="0.3">
      <c r="A219" s="17"/>
      <c r="B219" s="17"/>
      <c r="C219" s="17"/>
      <c r="D219" s="17"/>
      <c r="E219" s="17"/>
      <c r="F219" s="22"/>
      <c r="G219" s="17"/>
      <c r="H219" s="17"/>
      <c r="I219" s="24"/>
      <c r="J219" s="24"/>
      <c r="K219" s="24"/>
      <c r="L219" s="17"/>
      <c r="M219" s="24"/>
      <c r="N219" s="17"/>
      <c r="O219" s="24"/>
      <c r="P219" s="17"/>
      <c r="Q219" s="17"/>
    </row>
    <row r="220" spans="1:17" ht="15" customHeight="1" x14ac:dyDescent="0.3">
      <c r="A220" s="17"/>
      <c r="B220" s="17"/>
      <c r="C220" s="17"/>
      <c r="D220" s="17"/>
      <c r="E220" s="17"/>
      <c r="F220" s="22"/>
      <c r="G220" s="23"/>
      <c r="H220" s="17"/>
      <c r="I220" s="24"/>
      <c r="J220" s="24"/>
      <c r="K220" s="24"/>
      <c r="L220" s="17"/>
      <c r="M220" s="17"/>
      <c r="N220" s="24"/>
      <c r="O220" s="17"/>
      <c r="P220" s="17"/>
      <c r="Q220" s="17"/>
    </row>
    <row r="221" spans="1:17" ht="15" customHeight="1" x14ac:dyDescent="0.3">
      <c r="A221" s="17"/>
      <c r="B221" s="17"/>
      <c r="C221" s="17"/>
      <c r="D221" s="17"/>
      <c r="E221" s="17"/>
      <c r="F221" s="22"/>
      <c r="G221" s="17"/>
      <c r="H221" s="17"/>
      <c r="I221" s="24"/>
      <c r="J221" s="24"/>
      <c r="K221" s="24"/>
      <c r="L221" s="17"/>
      <c r="M221" s="24"/>
      <c r="N221" s="17"/>
      <c r="O221" s="24"/>
      <c r="P221" s="17"/>
      <c r="Q221" s="17"/>
    </row>
    <row r="222" spans="1:17" ht="15" customHeight="1" x14ac:dyDescent="0.3">
      <c r="A222" s="17"/>
      <c r="B222" s="17"/>
      <c r="C222" s="17"/>
      <c r="D222" s="17"/>
      <c r="E222" s="17"/>
      <c r="F222" s="22"/>
      <c r="G222" s="23"/>
      <c r="H222" s="17"/>
      <c r="I222" s="24"/>
      <c r="J222" s="24"/>
      <c r="K222" s="24"/>
      <c r="L222" s="17"/>
      <c r="M222" s="17"/>
      <c r="N222" s="24"/>
      <c r="O222" s="17"/>
      <c r="P222" s="17"/>
      <c r="Q222" s="17"/>
    </row>
    <row r="223" spans="1:17" ht="15" customHeight="1" x14ac:dyDescent="0.3">
      <c r="A223" s="17"/>
      <c r="B223" s="17"/>
      <c r="C223" s="17"/>
      <c r="D223" s="17"/>
      <c r="E223" s="17"/>
      <c r="F223" s="22"/>
      <c r="G223" s="17"/>
      <c r="H223" s="17"/>
      <c r="I223" s="24"/>
      <c r="J223" s="24"/>
      <c r="K223" s="24"/>
      <c r="L223" s="17"/>
      <c r="M223" s="24"/>
      <c r="N223" s="17"/>
      <c r="O223" s="24"/>
      <c r="P223" s="17"/>
      <c r="Q223" s="17"/>
    </row>
    <row r="224" spans="1:17" ht="15" customHeight="1" x14ac:dyDescent="0.3">
      <c r="A224" s="17"/>
      <c r="B224" s="17"/>
      <c r="C224" s="17"/>
      <c r="D224" s="17"/>
      <c r="E224" s="17"/>
      <c r="F224" s="22"/>
      <c r="G224" s="23"/>
      <c r="H224" s="17"/>
      <c r="I224" s="24"/>
      <c r="J224" s="24"/>
      <c r="K224" s="24"/>
      <c r="L224" s="17"/>
      <c r="M224" s="17"/>
      <c r="N224" s="24"/>
      <c r="O224" s="17"/>
      <c r="P224" s="17"/>
      <c r="Q224" s="17"/>
    </row>
    <row r="225" spans="1:17" ht="15" customHeight="1" x14ac:dyDescent="0.3">
      <c r="A225" s="17"/>
      <c r="B225" s="17"/>
      <c r="C225" s="17"/>
      <c r="D225" s="17"/>
      <c r="E225" s="17"/>
      <c r="F225" s="22"/>
      <c r="G225" s="17"/>
      <c r="H225" s="17"/>
      <c r="I225" s="24"/>
      <c r="J225" s="24"/>
      <c r="K225" s="24"/>
      <c r="L225" s="17"/>
      <c r="M225" s="24"/>
      <c r="N225" s="17"/>
      <c r="O225" s="24"/>
      <c r="P225" s="17"/>
      <c r="Q225" s="17"/>
    </row>
    <row r="226" spans="1:17" ht="15" customHeight="1" x14ac:dyDescent="0.3">
      <c r="A226" s="17"/>
      <c r="B226" s="17"/>
      <c r="C226" s="17"/>
      <c r="D226" s="17"/>
      <c r="E226" s="17"/>
      <c r="F226" s="22"/>
      <c r="G226" s="23"/>
      <c r="H226" s="17"/>
      <c r="I226" s="24"/>
      <c r="J226" s="24"/>
      <c r="K226" s="24"/>
      <c r="L226" s="17"/>
      <c r="M226" s="17"/>
      <c r="N226" s="24"/>
      <c r="O226" s="17"/>
      <c r="P226" s="17"/>
      <c r="Q226" s="17"/>
    </row>
    <row r="227" spans="1:17" ht="15" customHeight="1" x14ac:dyDescent="0.3">
      <c r="A227" s="17"/>
      <c r="B227" s="17"/>
      <c r="C227" s="17"/>
      <c r="D227" s="17"/>
      <c r="E227" s="17"/>
      <c r="F227" s="22"/>
      <c r="G227" s="17"/>
      <c r="H227" s="17"/>
      <c r="I227" s="24"/>
      <c r="J227" s="24"/>
      <c r="K227" s="24"/>
      <c r="L227" s="17"/>
      <c r="M227" s="24"/>
      <c r="N227" s="17"/>
      <c r="O227" s="24"/>
      <c r="P227" s="17"/>
      <c r="Q227" s="17"/>
    </row>
    <row r="228" spans="1:17" ht="15" customHeight="1" x14ac:dyDescent="0.3">
      <c r="A228" s="17"/>
      <c r="B228" s="17"/>
      <c r="C228" s="17"/>
      <c r="D228" s="17"/>
      <c r="E228" s="17"/>
      <c r="F228" s="22"/>
      <c r="G228" s="23"/>
      <c r="H228" s="17"/>
      <c r="I228" s="24"/>
      <c r="J228" s="24"/>
      <c r="K228" s="24"/>
      <c r="L228" s="17"/>
      <c r="M228" s="17"/>
      <c r="N228" s="24"/>
      <c r="O228" s="17"/>
      <c r="P228" s="17"/>
      <c r="Q228" s="17"/>
    </row>
    <row r="229" spans="1:17" ht="15" customHeight="1" x14ac:dyDescent="0.3">
      <c r="A229" s="17"/>
      <c r="B229" s="17"/>
      <c r="C229" s="17"/>
      <c r="D229" s="17"/>
      <c r="E229" s="17"/>
      <c r="F229" s="22"/>
      <c r="G229" s="17"/>
      <c r="H229" s="17"/>
      <c r="I229" s="24"/>
      <c r="J229" s="24"/>
      <c r="K229" s="24"/>
      <c r="L229" s="17"/>
      <c r="M229" s="24"/>
      <c r="N229" s="17"/>
      <c r="O229" s="24"/>
      <c r="P229" s="17"/>
      <c r="Q229" s="17"/>
    </row>
    <row r="230" spans="1:17" ht="15" customHeight="1" x14ac:dyDescent="0.3">
      <c r="A230" s="17"/>
      <c r="B230" s="17"/>
      <c r="C230" s="17"/>
      <c r="D230" s="17"/>
      <c r="E230" s="17"/>
      <c r="F230" s="22"/>
      <c r="G230" s="23"/>
      <c r="H230" s="17"/>
      <c r="I230" s="24"/>
      <c r="J230" s="24"/>
      <c r="K230" s="24"/>
      <c r="L230" s="17"/>
      <c r="M230" s="17"/>
      <c r="N230" s="24"/>
      <c r="O230" s="17"/>
      <c r="P230" s="17"/>
      <c r="Q230" s="17"/>
    </row>
    <row r="231" spans="1:17" ht="15" customHeight="1" x14ac:dyDescent="0.3">
      <c r="A231" s="17"/>
      <c r="B231" s="17"/>
      <c r="C231" s="17"/>
      <c r="D231" s="17"/>
      <c r="E231" s="17"/>
      <c r="F231" s="22"/>
      <c r="G231" s="17"/>
      <c r="H231" s="17"/>
      <c r="I231" s="24"/>
      <c r="J231" s="24"/>
      <c r="K231" s="24"/>
      <c r="L231" s="17"/>
      <c r="M231" s="24"/>
      <c r="N231" s="17"/>
      <c r="O231" s="24"/>
      <c r="P231" s="17"/>
      <c r="Q231" s="17"/>
    </row>
    <row r="232" spans="1:17" ht="15" customHeight="1" x14ac:dyDescent="0.3">
      <c r="A232" s="17"/>
      <c r="B232" s="17"/>
      <c r="C232" s="17"/>
      <c r="D232" s="17"/>
      <c r="E232" s="17"/>
      <c r="F232" s="22"/>
      <c r="G232" s="23"/>
      <c r="H232" s="17"/>
      <c r="I232" s="24"/>
      <c r="J232" s="24"/>
      <c r="K232" s="24"/>
      <c r="L232" s="17"/>
      <c r="M232" s="17"/>
      <c r="N232" s="24"/>
      <c r="O232" s="17"/>
      <c r="P232" s="17"/>
      <c r="Q232" s="17"/>
    </row>
    <row r="233" spans="1:17" ht="15" customHeight="1" x14ac:dyDescent="0.3">
      <c r="A233" s="17"/>
      <c r="B233" s="17"/>
      <c r="C233" s="17"/>
      <c r="D233" s="17"/>
      <c r="E233" s="17"/>
      <c r="F233" s="22"/>
      <c r="G233" s="17"/>
      <c r="H233" s="17"/>
      <c r="I233" s="24"/>
      <c r="J233" s="24"/>
      <c r="K233" s="24"/>
      <c r="L233" s="17"/>
      <c r="M233" s="24"/>
      <c r="N233" s="17"/>
      <c r="O233" s="24"/>
      <c r="P233" s="17"/>
      <c r="Q233" s="17"/>
    </row>
    <row r="234" spans="1:17" ht="15" customHeight="1" x14ac:dyDescent="0.3">
      <c r="A234" s="17"/>
      <c r="B234" s="17"/>
      <c r="C234" s="17"/>
      <c r="D234" s="17"/>
      <c r="E234" s="17"/>
      <c r="F234" s="22"/>
      <c r="G234" s="23"/>
      <c r="H234" s="17"/>
      <c r="I234" s="24"/>
      <c r="J234" s="24"/>
      <c r="K234" s="24"/>
      <c r="L234" s="17"/>
      <c r="M234" s="17"/>
      <c r="N234" s="24"/>
      <c r="O234" s="17"/>
      <c r="P234" s="17"/>
      <c r="Q234" s="17"/>
    </row>
    <row r="235" spans="1:17" ht="15" customHeight="1" x14ac:dyDescent="0.3">
      <c r="A235" s="17"/>
      <c r="B235" s="17"/>
      <c r="C235" s="17"/>
      <c r="D235" s="17"/>
      <c r="E235" s="17"/>
      <c r="F235" s="22"/>
      <c r="G235" s="17"/>
      <c r="H235" s="17"/>
      <c r="I235" s="24"/>
      <c r="J235" s="24"/>
      <c r="K235" s="24"/>
      <c r="L235" s="17"/>
      <c r="M235" s="24"/>
      <c r="N235" s="17"/>
      <c r="O235" s="24"/>
      <c r="P235" s="17"/>
      <c r="Q235" s="17"/>
    </row>
    <row r="236" spans="1:17" ht="15" customHeight="1" x14ac:dyDescent="0.3">
      <c r="A236" s="17"/>
      <c r="B236" s="17"/>
      <c r="C236" s="17"/>
      <c r="D236" s="17"/>
      <c r="E236" s="17"/>
      <c r="F236" s="22"/>
      <c r="G236" s="23"/>
      <c r="H236" s="17"/>
      <c r="I236" s="24"/>
      <c r="J236" s="24"/>
      <c r="K236" s="24"/>
      <c r="L236" s="17"/>
      <c r="M236" s="17"/>
      <c r="N236" s="24"/>
      <c r="O236" s="17"/>
      <c r="P236" s="17"/>
      <c r="Q236" s="17"/>
    </row>
    <row r="237" spans="1:17" ht="15" customHeight="1" x14ac:dyDescent="0.3">
      <c r="A237" s="17"/>
      <c r="B237" s="17"/>
      <c r="C237" s="17"/>
      <c r="D237" s="17"/>
      <c r="E237" s="17"/>
      <c r="F237" s="22"/>
      <c r="G237" s="17"/>
      <c r="H237" s="17"/>
      <c r="I237" s="24"/>
      <c r="J237" s="24"/>
      <c r="K237" s="24"/>
      <c r="L237" s="17"/>
      <c r="M237" s="24"/>
      <c r="N237" s="17"/>
      <c r="O237" s="24"/>
      <c r="P237" s="17"/>
      <c r="Q237" s="17"/>
    </row>
    <row r="238" spans="1:17" ht="15" customHeight="1" x14ac:dyDescent="0.3">
      <c r="A238" s="17"/>
      <c r="B238" s="17"/>
      <c r="C238" s="17"/>
      <c r="D238" s="17"/>
      <c r="E238" s="17"/>
      <c r="F238" s="22"/>
      <c r="G238" s="23"/>
      <c r="H238" s="17"/>
      <c r="I238" s="24"/>
      <c r="J238" s="24"/>
      <c r="K238" s="24"/>
      <c r="L238" s="17"/>
      <c r="M238" s="17"/>
      <c r="N238" s="24"/>
      <c r="O238" s="17"/>
      <c r="P238" s="17"/>
      <c r="Q238" s="17"/>
    </row>
    <row r="239" spans="1:17" ht="15" customHeight="1" x14ac:dyDescent="0.3">
      <c r="A239" s="17"/>
      <c r="B239" s="17"/>
      <c r="C239" s="17"/>
      <c r="D239" s="17"/>
      <c r="E239" s="17"/>
      <c r="F239" s="22"/>
      <c r="G239" s="17"/>
      <c r="H239" s="17"/>
      <c r="I239" s="24"/>
      <c r="J239" s="24"/>
      <c r="K239" s="24"/>
      <c r="L239" s="17"/>
      <c r="M239" s="24"/>
      <c r="N239" s="17"/>
      <c r="O239" s="24"/>
      <c r="P239" s="17"/>
      <c r="Q239" s="17"/>
    </row>
    <row r="240" spans="1:17" ht="15" customHeight="1" x14ac:dyDescent="0.3">
      <c r="A240" s="17"/>
      <c r="B240" s="17"/>
      <c r="C240" s="17"/>
      <c r="D240" s="17"/>
      <c r="E240" s="17"/>
      <c r="F240" s="22"/>
      <c r="G240" s="23"/>
      <c r="H240" s="17"/>
      <c r="I240" s="24"/>
      <c r="J240" s="24"/>
      <c r="K240" s="24"/>
      <c r="L240" s="17"/>
      <c r="M240" s="17"/>
      <c r="N240" s="24"/>
      <c r="O240" s="17"/>
      <c r="P240" s="17"/>
      <c r="Q240" s="17"/>
    </row>
    <row r="241" spans="1:17" ht="15" customHeight="1" x14ac:dyDescent="0.3">
      <c r="A241" s="17"/>
      <c r="B241" s="17"/>
      <c r="C241" s="17"/>
      <c r="D241" s="17"/>
      <c r="E241" s="17"/>
      <c r="F241" s="22"/>
      <c r="G241" s="17"/>
      <c r="H241" s="17"/>
      <c r="I241" s="24"/>
      <c r="J241" s="24"/>
      <c r="K241" s="24"/>
      <c r="L241" s="17"/>
      <c r="M241" s="24"/>
      <c r="N241" s="17"/>
      <c r="O241" s="24"/>
      <c r="P241" s="17"/>
      <c r="Q241" s="17"/>
    </row>
    <row r="242" spans="1:17" ht="15" customHeight="1" x14ac:dyDescent="0.3">
      <c r="A242" s="17"/>
      <c r="B242" s="17"/>
      <c r="C242" s="17"/>
      <c r="D242" s="17"/>
      <c r="E242" s="17"/>
      <c r="F242" s="22"/>
      <c r="G242" s="23"/>
      <c r="H242" s="17"/>
      <c r="I242" s="24"/>
      <c r="J242" s="24"/>
      <c r="K242" s="24"/>
      <c r="L242" s="17"/>
      <c r="M242" s="17"/>
      <c r="N242" s="24"/>
      <c r="O242" s="17"/>
      <c r="P242" s="17"/>
      <c r="Q242" s="17"/>
    </row>
    <row r="243" spans="1:17" ht="15" customHeight="1" x14ac:dyDescent="0.3">
      <c r="A243" s="17"/>
      <c r="B243" s="17"/>
      <c r="C243" s="17"/>
      <c r="D243" s="17"/>
      <c r="E243" s="17"/>
      <c r="F243" s="22"/>
      <c r="G243" s="17"/>
      <c r="H243" s="17"/>
      <c r="I243" s="24"/>
      <c r="J243" s="24"/>
      <c r="K243" s="24"/>
      <c r="L243" s="17"/>
      <c r="M243" s="24"/>
      <c r="N243" s="17"/>
      <c r="O243" s="24"/>
      <c r="P243" s="17"/>
      <c r="Q243" s="17"/>
    </row>
    <row r="244" spans="1:17" ht="15" customHeight="1" x14ac:dyDescent="0.3">
      <c r="A244" s="17"/>
      <c r="B244" s="17"/>
      <c r="C244" s="17"/>
      <c r="D244" s="17"/>
      <c r="E244" s="17"/>
      <c r="F244" s="22"/>
      <c r="G244" s="23"/>
      <c r="H244" s="17"/>
      <c r="I244" s="24"/>
      <c r="J244" s="24"/>
      <c r="K244" s="24"/>
      <c r="L244" s="17"/>
      <c r="M244" s="17"/>
      <c r="N244" s="24"/>
      <c r="O244" s="17"/>
      <c r="P244" s="17"/>
      <c r="Q244" s="17"/>
    </row>
    <row r="245" spans="1:17" ht="15" customHeight="1" x14ac:dyDescent="0.3">
      <c r="A245" s="17"/>
      <c r="B245" s="17"/>
      <c r="C245" s="17"/>
      <c r="D245" s="17"/>
      <c r="E245" s="17"/>
      <c r="F245" s="22"/>
      <c r="G245" s="17"/>
      <c r="H245" s="17"/>
      <c r="I245" s="24"/>
      <c r="J245" s="24"/>
      <c r="K245" s="24"/>
      <c r="L245" s="17"/>
      <c r="M245" s="24"/>
      <c r="N245" s="17"/>
      <c r="O245" s="24"/>
      <c r="P245" s="17"/>
      <c r="Q245" s="17"/>
    </row>
    <row r="246" spans="1:17" ht="15" customHeight="1" x14ac:dyDescent="0.3">
      <c r="A246" s="17"/>
      <c r="B246" s="17"/>
      <c r="C246" s="17"/>
      <c r="D246" s="17"/>
      <c r="E246" s="17"/>
      <c r="F246" s="22"/>
      <c r="G246" s="23"/>
      <c r="H246" s="17"/>
      <c r="I246" s="24"/>
      <c r="J246" s="24"/>
      <c r="K246" s="24"/>
      <c r="L246" s="17"/>
      <c r="M246" s="17"/>
      <c r="N246" s="24"/>
      <c r="O246" s="17"/>
      <c r="P246" s="17"/>
      <c r="Q246" s="17"/>
    </row>
    <row r="247" spans="1:17" ht="15" customHeight="1" x14ac:dyDescent="0.3">
      <c r="A247" s="17"/>
      <c r="B247" s="17"/>
      <c r="C247" s="17"/>
      <c r="D247" s="17"/>
      <c r="E247" s="17"/>
      <c r="F247" s="22"/>
      <c r="G247" s="17"/>
      <c r="H247" s="17"/>
      <c r="I247" s="24"/>
      <c r="J247" s="24"/>
      <c r="K247" s="24"/>
      <c r="L247" s="17"/>
      <c r="M247" s="24"/>
      <c r="N247" s="17"/>
      <c r="O247" s="24"/>
      <c r="P247" s="17"/>
      <c r="Q247" s="17"/>
    </row>
    <row r="248" spans="1:17" ht="15" customHeight="1" x14ac:dyDescent="0.3">
      <c r="A248" s="17"/>
      <c r="B248" s="17"/>
      <c r="C248" s="17"/>
      <c r="D248" s="17"/>
      <c r="E248" s="17"/>
      <c r="F248" s="22"/>
      <c r="G248" s="23"/>
      <c r="H248" s="17"/>
      <c r="I248" s="24"/>
      <c r="J248" s="24"/>
      <c r="K248" s="24"/>
      <c r="L248" s="17"/>
      <c r="M248" s="17"/>
      <c r="N248" s="24"/>
      <c r="O248" s="17"/>
      <c r="P248" s="17"/>
      <c r="Q248" s="17"/>
    </row>
    <row r="249" spans="1:17" ht="15" customHeight="1" x14ac:dyDescent="0.3">
      <c r="A249" s="17"/>
      <c r="B249" s="17"/>
      <c r="C249" s="17"/>
      <c r="D249" s="17"/>
      <c r="E249" s="17"/>
      <c r="F249" s="22"/>
      <c r="G249" s="17"/>
      <c r="H249" s="17"/>
      <c r="I249" s="24"/>
      <c r="J249" s="24"/>
      <c r="K249" s="24"/>
      <c r="L249" s="17"/>
      <c r="M249" s="24"/>
      <c r="N249" s="17"/>
      <c r="O249" s="24"/>
      <c r="P249" s="17"/>
      <c r="Q249" s="17"/>
    </row>
    <row r="250" spans="1:17" ht="15" customHeight="1" x14ac:dyDescent="0.3">
      <c r="A250" s="17"/>
      <c r="B250" s="17"/>
      <c r="C250" s="17"/>
      <c r="D250" s="21"/>
      <c r="E250" s="21"/>
      <c r="F250" s="17"/>
      <c r="G250" s="17"/>
      <c r="H250" s="21"/>
      <c r="I250" s="25"/>
      <c r="J250" s="25"/>
      <c r="K250" s="25"/>
      <c r="L250" s="27"/>
      <c r="M250" s="17"/>
      <c r="N250" s="26"/>
      <c r="O250" s="17"/>
      <c r="P250" s="17"/>
      <c r="Q250" s="17"/>
    </row>
    <row r="251" spans="1:17" ht="15" customHeight="1" x14ac:dyDescent="0.3">
      <c r="A251" s="17"/>
      <c r="B251" s="17"/>
      <c r="C251" s="17"/>
      <c r="D251" s="17"/>
      <c r="E251" s="17"/>
      <c r="F251" s="17"/>
      <c r="G251" s="17"/>
      <c r="H251" s="17"/>
      <c r="I251" s="26"/>
      <c r="J251" s="26"/>
      <c r="K251" s="26"/>
      <c r="L251" s="17"/>
      <c r="M251" s="17"/>
      <c r="N251" s="26"/>
      <c r="O251" s="17"/>
      <c r="P251" s="17"/>
      <c r="Q251" s="17"/>
    </row>
    <row r="252" spans="1:17" ht="15" customHeight="1" x14ac:dyDescent="0.3">
      <c r="A252" s="17"/>
      <c r="B252" s="17"/>
      <c r="C252" s="17"/>
      <c r="D252" s="21"/>
      <c r="E252" s="21"/>
      <c r="F252" s="17"/>
      <c r="G252" s="17"/>
      <c r="H252" s="21"/>
      <c r="I252" s="26"/>
      <c r="J252" s="26"/>
      <c r="K252" s="26"/>
      <c r="L252" s="17"/>
      <c r="M252" s="17"/>
      <c r="N252" s="26"/>
      <c r="O252" s="17"/>
      <c r="P252" s="17"/>
      <c r="Q252" s="17"/>
    </row>
    <row r="253" spans="1:17" ht="15" customHeight="1" x14ac:dyDescent="0.3">
      <c r="A253" s="17"/>
      <c r="B253" s="17"/>
      <c r="C253" s="17"/>
      <c r="D253" s="17"/>
      <c r="E253" s="17"/>
      <c r="F253" s="17"/>
      <c r="G253" s="17"/>
      <c r="H253" s="17"/>
      <c r="I253" s="26"/>
      <c r="J253" s="26"/>
      <c r="K253" s="26"/>
      <c r="L253" s="17"/>
      <c r="M253" s="17"/>
      <c r="N253" s="26"/>
      <c r="O253" s="17"/>
      <c r="P253" s="17"/>
      <c r="Q253" s="17"/>
    </row>
    <row r="254" spans="1:17" ht="15" customHeight="1" x14ac:dyDescent="0.3">
      <c r="A254" s="17"/>
      <c r="B254" s="17"/>
      <c r="C254" s="17"/>
      <c r="D254" s="17"/>
      <c r="E254" s="21"/>
      <c r="F254" s="17"/>
      <c r="G254" s="17"/>
      <c r="H254" s="17"/>
      <c r="I254" s="26"/>
      <c r="J254" s="26"/>
      <c r="K254" s="26"/>
      <c r="L254" s="17"/>
      <c r="M254" s="17"/>
      <c r="N254" s="26"/>
      <c r="O254" s="17"/>
      <c r="P254" s="17"/>
      <c r="Q254" s="17"/>
    </row>
    <row r="255" spans="1:17" ht="15" customHeight="1" x14ac:dyDescent="0.3">
      <c r="A255" s="17"/>
      <c r="B255" s="17"/>
      <c r="C255" s="17"/>
      <c r="D255" s="17"/>
      <c r="E255" s="17"/>
      <c r="F255" s="17"/>
      <c r="G255" s="17"/>
      <c r="H255" s="17"/>
      <c r="I255" s="26"/>
      <c r="J255" s="26"/>
      <c r="K255" s="26"/>
      <c r="L255" s="17"/>
      <c r="M255" s="26"/>
      <c r="N255" s="26"/>
      <c r="O255" s="17"/>
      <c r="P255" s="17"/>
      <c r="Q255" s="17"/>
    </row>
    <row r="256" spans="1:17" ht="15" customHeight="1" x14ac:dyDescent="0.3">
      <c r="A256" s="17"/>
      <c r="B256" s="17"/>
      <c r="C256" s="17"/>
      <c r="D256" s="17"/>
      <c r="E256" s="17"/>
      <c r="F256" s="17"/>
      <c r="G256" s="17"/>
      <c r="H256" s="29"/>
      <c r="I256" s="17"/>
      <c r="J256" s="17"/>
      <c r="K256" s="17"/>
      <c r="L256" s="17"/>
      <c r="M256" s="17"/>
      <c r="N256" s="17"/>
      <c r="O256" s="17"/>
      <c r="P256" s="17"/>
      <c r="Q256" s="17"/>
    </row>
    <row r="257" spans="1:17" ht="15" customHeight="1" x14ac:dyDescent="0.3">
      <c r="A257" s="17"/>
      <c r="B257" s="17"/>
      <c r="C257" s="17"/>
      <c r="D257" s="17"/>
      <c r="E257" s="17"/>
      <c r="F257" s="17"/>
      <c r="G257" s="17"/>
      <c r="H257" s="29"/>
      <c r="I257" s="17"/>
      <c r="J257" s="17"/>
      <c r="K257" s="17"/>
      <c r="L257" s="17"/>
      <c r="M257" s="17"/>
      <c r="N257" s="17"/>
      <c r="O257" s="17"/>
      <c r="P257" s="17"/>
      <c r="Q257" s="17"/>
    </row>
    <row r="258" spans="1:17" ht="15" customHeight="1" x14ac:dyDescent="0.3">
      <c r="A258" s="17"/>
      <c r="B258" s="17"/>
      <c r="C258" s="17"/>
      <c r="D258" s="17"/>
      <c r="E258" s="17"/>
      <c r="F258" s="17"/>
      <c r="G258" s="17"/>
      <c r="H258" s="17"/>
      <c r="I258" s="17"/>
      <c r="J258" s="17"/>
      <c r="K258" s="17"/>
      <c r="L258" s="17"/>
      <c r="M258" s="17"/>
      <c r="N258" s="17"/>
      <c r="O258" s="17"/>
      <c r="P258" s="17"/>
      <c r="Q258" s="17"/>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K52"/>
  <sheetViews>
    <sheetView zoomScaleNormal="100" workbookViewId="0"/>
  </sheetViews>
  <sheetFormatPr baseColWidth="10" defaultColWidth="11.54296875" defaultRowHeight="14" x14ac:dyDescent="0.3"/>
  <cols>
    <col min="1" max="1" width="4.6328125" style="31" customWidth="1"/>
    <col min="2" max="2" width="40.08984375" style="31" customWidth="1"/>
    <col min="3" max="3" width="17.36328125" style="31" customWidth="1"/>
    <col min="4" max="4" width="16" style="31" customWidth="1"/>
    <col min="5" max="5" width="15.36328125" style="31" customWidth="1"/>
    <col min="6" max="6" width="16" style="31" customWidth="1"/>
    <col min="7" max="7" width="14.90625" style="31" customWidth="1"/>
    <col min="8" max="8" width="15.453125" style="31" customWidth="1"/>
    <col min="9" max="9" width="14.90625" style="31" customWidth="1"/>
    <col min="10" max="10" width="15.08984375" style="31" customWidth="1"/>
    <col min="11" max="11" width="15.453125" style="31" customWidth="1"/>
    <col min="12" max="16384" width="11.54296875" style="31"/>
  </cols>
  <sheetData>
    <row r="2" spans="1:11" ht="40.25" customHeight="1" x14ac:dyDescent="0.3">
      <c r="A2" s="357" t="s">
        <v>178</v>
      </c>
      <c r="B2" s="357"/>
      <c r="C2" s="357"/>
      <c r="D2" s="357"/>
      <c r="E2" s="357"/>
      <c r="F2" s="357"/>
      <c r="G2" s="357"/>
      <c r="H2" s="357"/>
      <c r="I2" s="357"/>
      <c r="J2" s="357"/>
      <c r="K2" s="357"/>
    </row>
    <row r="3" spans="1:11" ht="18" x14ac:dyDescent="0.4">
      <c r="A3" s="140"/>
      <c r="B3" s="140"/>
      <c r="C3" s="140"/>
      <c r="D3" s="140"/>
      <c r="E3" s="140"/>
      <c r="F3" s="140"/>
      <c r="G3" s="140"/>
      <c r="H3" s="140"/>
    </row>
    <row r="4" spans="1:11" s="141" customFormat="1" ht="28" x14ac:dyDescent="0.3">
      <c r="A4" s="143"/>
      <c r="B4" s="240" t="s">
        <v>141</v>
      </c>
      <c r="C4" s="240" t="s">
        <v>116</v>
      </c>
      <c r="D4" s="240" t="s">
        <v>111</v>
      </c>
      <c r="E4" s="240" t="s">
        <v>112</v>
      </c>
      <c r="F4" s="240" t="s">
        <v>117</v>
      </c>
      <c r="G4" s="240" t="s">
        <v>111</v>
      </c>
      <c r="H4" s="240" t="s">
        <v>112</v>
      </c>
      <c r="I4" s="240" t="s">
        <v>164</v>
      </c>
      <c r="J4" s="240" t="s">
        <v>111</v>
      </c>
      <c r="K4" s="240" t="s">
        <v>112</v>
      </c>
    </row>
    <row r="5" spans="1:11" ht="12.75" customHeight="1" x14ac:dyDescent="0.35">
      <c r="A5" s="35">
        <v>1</v>
      </c>
      <c r="B5" s="237"/>
      <c r="C5" s="36"/>
      <c r="D5" s="36"/>
      <c r="E5" s="36"/>
      <c r="F5" s="36"/>
      <c r="G5" s="36"/>
      <c r="H5" s="36"/>
      <c r="I5" s="36"/>
      <c r="J5" s="36"/>
      <c r="K5" s="36"/>
    </row>
    <row r="6" spans="1:11" ht="12.75" customHeight="1" x14ac:dyDescent="0.35">
      <c r="A6" s="35">
        <v>2</v>
      </c>
      <c r="B6" s="237"/>
      <c r="C6" s="36"/>
      <c r="D6" s="36"/>
      <c r="E6" s="36"/>
      <c r="F6" s="36"/>
      <c r="G6" s="36"/>
      <c r="H6" s="36"/>
      <c r="I6" s="36"/>
      <c r="J6" s="36"/>
      <c r="K6" s="36"/>
    </row>
    <row r="7" spans="1:11" ht="12.75" customHeight="1" x14ac:dyDescent="0.35">
      <c r="A7" s="35">
        <v>3</v>
      </c>
      <c r="B7" s="237"/>
      <c r="C7" s="36"/>
      <c r="D7" s="36"/>
      <c r="E7" s="36"/>
      <c r="F7" s="36"/>
      <c r="G7" s="36"/>
      <c r="H7" s="36"/>
      <c r="I7" s="36"/>
      <c r="J7" s="36"/>
      <c r="K7" s="36"/>
    </row>
    <row r="8" spans="1:11" ht="12.75" customHeight="1" x14ac:dyDescent="0.35">
      <c r="A8" s="35">
        <v>4</v>
      </c>
      <c r="B8" s="237"/>
      <c r="C8" s="36"/>
      <c r="D8" s="36"/>
      <c r="E8" s="36"/>
      <c r="F8" s="36"/>
      <c r="G8" s="36"/>
      <c r="H8" s="36"/>
      <c r="I8" s="36"/>
      <c r="J8" s="36"/>
      <c r="K8" s="36"/>
    </row>
    <row r="9" spans="1:11" ht="12.75" customHeight="1" x14ac:dyDescent="0.35">
      <c r="A9" s="35">
        <v>5</v>
      </c>
      <c r="B9" s="237"/>
      <c r="C9" s="36"/>
      <c r="D9" s="36"/>
      <c r="E9" s="36"/>
      <c r="F9" s="36"/>
      <c r="G9" s="36"/>
      <c r="H9" s="36"/>
      <c r="I9" s="36"/>
      <c r="J9" s="36"/>
      <c r="K9" s="36"/>
    </row>
    <row r="10" spans="1:11" x14ac:dyDescent="0.3">
      <c r="A10" s="41" t="s">
        <v>14</v>
      </c>
      <c r="B10" s="41"/>
      <c r="C10" s="37">
        <f t="shared" ref="C10:H10" si="0">SUM(C5:C9)</f>
        <v>0</v>
      </c>
      <c r="D10" s="37">
        <f t="shared" si="0"/>
        <v>0</v>
      </c>
      <c r="E10" s="37">
        <f t="shared" si="0"/>
        <v>0</v>
      </c>
      <c r="F10" s="37">
        <f t="shared" si="0"/>
        <v>0</v>
      </c>
      <c r="G10" s="37">
        <f t="shared" si="0"/>
        <v>0</v>
      </c>
      <c r="H10" s="37">
        <f t="shared" si="0"/>
        <v>0</v>
      </c>
      <c r="I10" s="37">
        <f t="shared" ref="I10:K10" si="1">SUM(I5:I9)</f>
        <v>0</v>
      </c>
      <c r="J10" s="37">
        <f t="shared" si="1"/>
        <v>0</v>
      </c>
      <c r="K10" s="37">
        <f t="shared" si="1"/>
        <v>0</v>
      </c>
    </row>
    <row r="11" spans="1:11" ht="12.75" customHeight="1" x14ac:dyDescent="0.3"/>
    <row r="12" spans="1:11" ht="15.5" x14ac:dyDescent="0.3">
      <c r="A12" s="143"/>
      <c r="B12" s="257" t="s">
        <v>142</v>
      </c>
      <c r="C12" s="240" t="s">
        <v>116</v>
      </c>
      <c r="D12" s="240" t="s">
        <v>111</v>
      </c>
      <c r="E12" s="240" t="s">
        <v>112</v>
      </c>
      <c r="F12" s="240" t="s">
        <v>117</v>
      </c>
      <c r="G12" s="240" t="s">
        <v>111</v>
      </c>
      <c r="H12" s="240" t="s">
        <v>112</v>
      </c>
      <c r="I12" s="240" t="s">
        <v>164</v>
      </c>
      <c r="J12" s="240" t="s">
        <v>111</v>
      </c>
      <c r="K12" s="240" t="s">
        <v>112</v>
      </c>
    </row>
    <row r="13" spans="1:11" ht="12.75" customHeight="1" x14ac:dyDescent="0.35">
      <c r="A13" s="35">
        <v>1</v>
      </c>
      <c r="B13" s="237"/>
      <c r="C13" s="36"/>
      <c r="D13" s="36"/>
      <c r="E13" s="36"/>
      <c r="F13" s="36"/>
      <c r="G13" s="36"/>
      <c r="H13" s="36"/>
      <c r="I13" s="36"/>
      <c r="J13" s="36"/>
      <c r="K13" s="36"/>
    </row>
    <row r="14" spans="1:11" ht="12.75" customHeight="1" x14ac:dyDescent="0.35">
      <c r="A14" s="35">
        <v>2</v>
      </c>
      <c r="B14" s="237"/>
      <c r="C14" s="36"/>
      <c r="D14" s="36"/>
      <c r="E14" s="36"/>
      <c r="F14" s="36"/>
      <c r="G14" s="36"/>
      <c r="H14" s="36"/>
      <c r="I14" s="36"/>
      <c r="J14" s="36"/>
      <c r="K14" s="36"/>
    </row>
    <row r="15" spans="1:11" ht="12.75" customHeight="1" x14ac:dyDescent="0.35">
      <c r="A15" s="35">
        <v>3</v>
      </c>
      <c r="B15" s="237"/>
      <c r="C15" s="36"/>
      <c r="D15" s="36"/>
      <c r="E15" s="36"/>
      <c r="F15" s="36"/>
      <c r="G15" s="36"/>
      <c r="H15" s="36"/>
      <c r="I15" s="36"/>
      <c r="J15" s="36"/>
      <c r="K15" s="36"/>
    </row>
    <row r="16" spans="1:11" ht="12.75" customHeight="1" x14ac:dyDescent="0.35">
      <c r="A16" s="35">
        <v>4</v>
      </c>
      <c r="B16" s="237"/>
      <c r="C16" s="36"/>
      <c r="D16" s="36"/>
      <c r="E16" s="36"/>
      <c r="F16" s="36"/>
      <c r="G16" s="36"/>
      <c r="H16" s="36"/>
      <c r="I16" s="36"/>
      <c r="J16" s="36"/>
      <c r="K16" s="36"/>
    </row>
    <row r="17" spans="1:11" ht="12.75" customHeight="1" x14ac:dyDescent="0.35">
      <c r="A17" s="35">
        <v>5</v>
      </c>
      <c r="B17" s="237"/>
      <c r="C17" s="36"/>
      <c r="D17" s="36"/>
      <c r="E17" s="36"/>
      <c r="F17" s="36"/>
      <c r="G17" s="36"/>
      <c r="H17" s="36"/>
      <c r="I17" s="36"/>
      <c r="J17" s="36"/>
      <c r="K17" s="36"/>
    </row>
    <row r="18" spans="1:11" ht="12.75" customHeight="1" x14ac:dyDescent="0.35">
      <c r="A18" s="35">
        <v>6</v>
      </c>
      <c r="B18" s="237"/>
      <c r="C18" s="36"/>
      <c r="D18" s="36"/>
      <c r="E18" s="36"/>
      <c r="F18" s="36"/>
      <c r="G18" s="36"/>
      <c r="H18" s="36"/>
      <c r="I18" s="36"/>
      <c r="J18" s="36"/>
      <c r="K18" s="36"/>
    </row>
    <row r="19" spans="1:11" ht="12.75" customHeight="1" x14ac:dyDescent="0.35">
      <c r="A19" s="35">
        <v>7</v>
      </c>
      <c r="B19" s="237"/>
      <c r="C19" s="36"/>
      <c r="D19" s="36"/>
      <c r="E19" s="36"/>
      <c r="F19" s="36"/>
      <c r="G19" s="36"/>
      <c r="H19" s="36"/>
      <c r="I19" s="36"/>
      <c r="J19" s="36"/>
      <c r="K19" s="36"/>
    </row>
    <row r="20" spans="1:11" ht="12.75" customHeight="1" x14ac:dyDescent="0.35">
      <c r="A20" s="35">
        <v>8</v>
      </c>
      <c r="B20" s="237"/>
      <c r="C20" s="36"/>
      <c r="D20" s="36"/>
      <c r="E20" s="36"/>
      <c r="F20" s="36"/>
      <c r="G20" s="36"/>
      <c r="H20" s="36"/>
      <c r="I20" s="36"/>
      <c r="J20" s="36"/>
      <c r="K20" s="36"/>
    </row>
    <row r="21" spans="1:11" ht="12.75" customHeight="1" x14ac:dyDescent="0.35">
      <c r="A21" s="35">
        <v>9</v>
      </c>
      <c r="B21" s="237"/>
      <c r="C21" s="36"/>
      <c r="D21" s="36"/>
      <c r="E21" s="36"/>
      <c r="F21" s="36"/>
      <c r="G21" s="36"/>
      <c r="H21" s="36"/>
      <c r="I21" s="36"/>
      <c r="J21" s="36"/>
      <c r="K21" s="36"/>
    </row>
    <row r="22" spans="1:11" ht="12.75" customHeight="1" x14ac:dyDescent="0.35">
      <c r="A22" s="35">
        <v>10</v>
      </c>
      <c r="B22" s="237"/>
      <c r="C22" s="36"/>
      <c r="D22" s="36"/>
      <c r="E22" s="36"/>
      <c r="F22" s="36"/>
      <c r="G22" s="36"/>
      <c r="H22" s="36"/>
      <c r="I22" s="36"/>
      <c r="J22" s="36"/>
      <c r="K22" s="36"/>
    </row>
    <row r="23" spans="1:11" ht="12.75" customHeight="1" x14ac:dyDescent="0.35">
      <c r="A23" s="35">
        <v>11</v>
      </c>
      <c r="B23" s="237"/>
      <c r="C23" s="36"/>
      <c r="D23" s="36"/>
      <c r="E23" s="36"/>
      <c r="F23" s="36"/>
      <c r="G23" s="36"/>
      <c r="H23" s="36"/>
      <c r="I23" s="36"/>
      <c r="J23" s="36"/>
      <c r="K23" s="36"/>
    </row>
    <row r="24" spans="1:11" ht="12.75" customHeight="1" x14ac:dyDescent="0.35">
      <c r="A24" s="35">
        <v>12</v>
      </c>
      <c r="B24" s="237"/>
      <c r="C24" s="36"/>
      <c r="D24" s="36"/>
      <c r="E24" s="36"/>
      <c r="F24" s="36"/>
      <c r="G24" s="36"/>
      <c r="H24" s="36"/>
      <c r="I24" s="36"/>
      <c r="J24" s="36"/>
      <c r="K24" s="36"/>
    </row>
    <row r="25" spans="1:11" ht="12.75" customHeight="1" x14ac:dyDescent="0.35">
      <c r="A25" s="35">
        <v>13</v>
      </c>
      <c r="B25" s="237"/>
      <c r="C25" s="36"/>
      <c r="D25" s="36"/>
      <c r="E25" s="36"/>
      <c r="F25" s="36"/>
      <c r="G25" s="36"/>
      <c r="H25" s="36"/>
      <c r="I25" s="36"/>
      <c r="J25" s="36"/>
      <c r="K25" s="36"/>
    </row>
    <row r="26" spans="1:11" x14ac:dyDescent="0.3">
      <c r="A26" s="144" t="s">
        <v>14</v>
      </c>
      <c r="B26" s="41"/>
      <c r="C26" s="37">
        <f t="shared" ref="C26:H26" si="2">SUM(C13:C25)</f>
        <v>0</v>
      </c>
      <c r="D26" s="37">
        <f t="shared" si="2"/>
        <v>0</v>
      </c>
      <c r="E26" s="37">
        <f t="shared" si="2"/>
        <v>0</v>
      </c>
      <c r="F26" s="37">
        <f t="shared" si="2"/>
        <v>0</v>
      </c>
      <c r="G26" s="37">
        <f t="shared" si="2"/>
        <v>0</v>
      </c>
      <c r="H26" s="37">
        <f t="shared" si="2"/>
        <v>0</v>
      </c>
      <c r="I26" s="37">
        <f t="shared" ref="I26:K26" si="3">SUM(I13:I25)</f>
        <v>0</v>
      </c>
      <c r="J26" s="37">
        <f t="shared" si="3"/>
        <v>0</v>
      </c>
      <c r="K26" s="37">
        <f t="shared" si="3"/>
        <v>0</v>
      </c>
    </row>
    <row r="27" spans="1:11" ht="12.75" customHeight="1" x14ac:dyDescent="0.3"/>
    <row r="28" spans="1:11" ht="28" x14ac:dyDescent="0.3">
      <c r="A28" s="143"/>
      <c r="B28" s="240" t="s">
        <v>113</v>
      </c>
      <c r="C28" s="240" t="s">
        <v>116</v>
      </c>
      <c r="D28" s="240" t="s">
        <v>111</v>
      </c>
      <c r="E28" s="240" t="s">
        <v>112</v>
      </c>
      <c r="F28" s="240" t="s">
        <v>117</v>
      </c>
      <c r="G28" s="240" t="s">
        <v>111</v>
      </c>
      <c r="H28" s="240" t="s">
        <v>112</v>
      </c>
      <c r="I28" s="240" t="s">
        <v>164</v>
      </c>
      <c r="J28" s="240" t="s">
        <v>111</v>
      </c>
      <c r="K28" s="240" t="s">
        <v>112</v>
      </c>
    </row>
    <row r="29" spans="1:11" ht="12.75" customHeight="1" x14ac:dyDescent="0.35">
      <c r="A29" s="35">
        <v>1</v>
      </c>
      <c r="B29" s="237"/>
      <c r="C29" s="36"/>
      <c r="D29" s="36"/>
      <c r="E29" s="36"/>
      <c r="F29" s="36"/>
      <c r="G29" s="36"/>
      <c r="H29" s="36"/>
      <c r="I29" s="36"/>
      <c r="J29" s="36"/>
      <c r="K29" s="36"/>
    </row>
    <row r="30" spans="1:11" ht="12.75" customHeight="1" x14ac:dyDescent="0.35">
      <c r="A30" s="35">
        <v>2</v>
      </c>
      <c r="B30" s="237"/>
      <c r="C30" s="36"/>
      <c r="D30" s="36"/>
      <c r="E30" s="36"/>
      <c r="F30" s="36"/>
      <c r="G30" s="36"/>
      <c r="H30" s="36"/>
      <c r="I30" s="36"/>
      <c r="J30" s="36"/>
      <c r="K30" s="36"/>
    </row>
    <row r="31" spans="1:11" ht="12.75" customHeight="1" x14ac:dyDescent="0.35">
      <c r="A31" s="35">
        <v>3</v>
      </c>
      <c r="B31" s="237"/>
      <c r="C31" s="36"/>
      <c r="D31" s="36"/>
      <c r="E31" s="36"/>
      <c r="F31" s="36"/>
      <c r="G31" s="36"/>
      <c r="H31" s="36"/>
      <c r="I31" s="36"/>
      <c r="J31" s="36"/>
      <c r="K31" s="36"/>
    </row>
    <row r="32" spans="1:11" ht="12.75" customHeight="1" x14ac:dyDescent="0.35">
      <c r="A32" s="35">
        <v>4</v>
      </c>
      <c r="B32" s="237"/>
      <c r="C32" s="36"/>
      <c r="D32" s="36"/>
      <c r="E32" s="36"/>
      <c r="F32" s="36"/>
      <c r="G32" s="36"/>
      <c r="H32" s="36"/>
      <c r="I32" s="36"/>
      <c r="J32" s="36"/>
      <c r="K32" s="36"/>
    </row>
    <row r="33" spans="1:11" ht="12.75" customHeight="1" x14ac:dyDescent="0.35">
      <c r="A33" s="35">
        <v>5</v>
      </c>
      <c r="B33" s="237"/>
      <c r="C33" s="36"/>
      <c r="D33" s="36"/>
      <c r="E33" s="36"/>
      <c r="F33" s="36"/>
      <c r="G33" s="36"/>
      <c r="H33" s="36"/>
      <c r="I33" s="36"/>
      <c r="J33" s="36"/>
      <c r="K33" s="36"/>
    </row>
    <row r="34" spans="1:11" x14ac:dyDescent="0.3">
      <c r="A34" s="144" t="s">
        <v>14</v>
      </c>
      <c r="B34" s="41"/>
      <c r="C34" s="37">
        <f t="shared" ref="C34:H34" si="4">SUM(C29:C33)</f>
        <v>0</v>
      </c>
      <c r="D34" s="37">
        <f t="shared" si="4"/>
        <v>0</v>
      </c>
      <c r="E34" s="37">
        <f t="shared" si="4"/>
        <v>0</v>
      </c>
      <c r="F34" s="37">
        <f t="shared" si="4"/>
        <v>0</v>
      </c>
      <c r="G34" s="37">
        <f t="shared" si="4"/>
        <v>0</v>
      </c>
      <c r="H34" s="37">
        <f t="shared" si="4"/>
        <v>0</v>
      </c>
      <c r="I34" s="37">
        <f t="shared" ref="I34:K34" si="5">SUM(I29:I33)</f>
        <v>0</v>
      </c>
      <c r="J34" s="37">
        <f t="shared" si="5"/>
        <v>0</v>
      </c>
      <c r="K34" s="37">
        <f t="shared" si="5"/>
        <v>0</v>
      </c>
    </row>
    <row r="35" spans="1:11" ht="12.75" customHeight="1" x14ac:dyDescent="0.3">
      <c r="A35" s="142"/>
      <c r="C35" s="38"/>
      <c r="D35" s="38"/>
      <c r="E35" s="38"/>
      <c r="F35" s="38"/>
      <c r="G35" s="38"/>
      <c r="H35" s="38"/>
      <c r="I35" s="38"/>
      <c r="J35" s="38"/>
      <c r="K35" s="38"/>
    </row>
    <row r="36" spans="1:11" ht="15.5" x14ac:dyDescent="0.3">
      <c r="A36" s="143"/>
      <c r="B36" s="257" t="s">
        <v>114</v>
      </c>
      <c r="C36" s="240" t="s">
        <v>116</v>
      </c>
      <c r="D36" s="240" t="s">
        <v>111</v>
      </c>
      <c r="E36" s="240" t="s">
        <v>112</v>
      </c>
      <c r="F36" s="240" t="s">
        <v>117</v>
      </c>
      <c r="G36" s="240" t="s">
        <v>111</v>
      </c>
      <c r="H36" s="240" t="s">
        <v>112</v>
      </c>
      <c r="I36" s="240" t="s">
        <v>164</v>
      </c>
      <c r="J36" s="240" t="s">
        <v>111</v>
      </c>
      <c r="K36" s="240" t="s">
        <v>112</v>
      </c>
    </row>
    <row r="37" spans="1:11" ht="12.75" customHeight="1" x14ac:dyDescent="0.35">
      <c r="A37" s="35">
        <v>1</v>
      </c>
      <c r="B37" s="237"/>
      <c r="C37" s="36"/>
      <c r="D37" s="36"/>
      <c r="E37" s="36"/>
      <c r="F37" s="36"/>
      <c r="G37" s="36"/>
      <c r="H37" s="36"/>
      <c r="I37" s="36"/>
      <c r="J37" s="36"/>
      <c r="K37" s="36"/>
    </row>
    <row r="38" spans="1:11" ht="12.75" customHeight="1" x14ac:dyDescent="0.35">
      <c r="A38" s="35">
        <v>2</v>
      </c>
      <c r="B38" s="237"/>
      <c r="C38" s="36"/>
      <c r="D38" s="36"/>
      <c r="E38" s="36"/>
      <c r="F38" s="36"/>
      <c r="G38" s="36"/>
      <c r="H38" s="36"/>
      <c r="I38" s="36"/>
      <c r="J38" s="36"/>
      <c r="K38" s="36"/>
    </row>
    <row r="39" spans="1:11" ht="12.75" customHeight="1" x14ac:dyDescent="0.35">
      <c r="A39" s="35">
        <v>3</v>
      </c>
      <c r="B39" s="237"/>
      <c r="C39" s="36"/>
      <c r="D39" s="36"/>
      <c r="E39" s="36"/>
      <c r="F39" s="36"/>
      <c r="G39" s="36"/>
      <c r="H39" s="36"/>
      <c r="I39" s="36"/>
      <c r="J39" s="36"/>
      <c r="K39" s="36"/>
    </row>
    <row r="40" spans="1:11" ht="12.75" customHeight="1" x14ac:dyDescent="0.35">
      <c r="A40" s="35">
        <v>4</v>
      </c>
      <c r="B40" s="237"/>
      <c r="C40" s="36"/>
      <c r="D40" s="36"/>
      <c r="E40" s="36"/>
      <c r="F40" s="36"/>
      <c r="G40" s="36"/>
      <c r="H40" s="36"/>
      <c r="I40" s="36"/>
      <c r="J40" s="36"/>
      <c r="K40" s="36"/>
    </row>
    <row r="41" spans="1:11" ht="12.75" customHeight="1" x14ac:dyDescent="0.35">
      <c r="A41" s="35">
        <v>5</v>
      </c>
      <c r="B41" s="237"/>
      <c r="C41" s="36"/>
      <c r="D41" s="36"/>
      <c r="E41" s="36"/>
      <c r="F41" s="36"/>
      <c r="G41" s="36"/>
      <c r="H41" s="36"/>
      <c r="I41" s="36"/>
      <c r="J41" s="36"/>
      <c r="K41" s="36"/>
    </row>
    <row r="42" spans="1:11" x14ac:dyDescent="0.3">
      <c r="A42" s="144" t="s">
        <v>14</v>
      </c>
      <c r="B42" s="41"/>
      <c r="C42" s="37">
        <f t="shared" ref="C42:H42" si="6">SUM(C37:C41)</f>
        <v>0</v>
      </c>
      <c r="D42" s="37">
        <f t="shared" si="6"/>
        <v>0</v>
      </c>
      <c r="E42" s="37">
        <f t="shared" si="6"/>
        <v>0</v>
      </c>
      <c r="F42" s="37">
        <f t="shared" si="6"/>
        <v>0</v>
      </c>
      <c r="G42" s="37">
        <f t="shared" si="6"/>
        <v>0</v>
      </c>
      <c r="H42" s="37">
        <f t="shared" si="6"/>
        <v>0</v>
      </c>
      <c r="I42" s="37">
        <f t="shared" ref="I42:K42" si="7">SUM(I37:I41)</f>
        <v>0</v>
      </c>
      <c r="J42" s="37">
        <f t="shared" si="7"/>
        <v>0</v>
      </c>
      <c r="K42" s="37">
        <f t="shared" si="7"/>
        <v>0</v>
      </c>
    </row>
    <row r="43" spans="1:11" ht="12.75" customHeight="1" x14ac:dyDescent="0.3">
      <c r="F43" s="145"/>
      <c r="G43" s="146"/>
      <c r="H43" s="146"/>
      <c r="I43" s="145"/>
      <c r="J43" s="146"/>
      <c r="K43" s="146"/>
    </row>
    <row r="44" spans="1:11" ht="15.5" x14ac:dyDescent="0.3">
      <c r="A44" s="143"/>
      <c r="B44" s="257" t="s">
        <v>115</v>
      </c>
      <c r="C44" s="240" t="s">
        <v>116</v>
      </c>
      <c r="D44" s="240" t="s">
        <v>111</v>
      </c>
      <c r="E44" s="240" t="s">
        <v>112</v>
      </c>
      <c r="F44" s="240" t="s">
        <v>117</v>
      </c>
      <c r="G44" s="240" t="s">
        <v>111</v>
      </c>
      <c r="H44" s="240" t="s">
        <v>112</v>
      </c>
      <c r="I44" s="240" t="s">
        <v>164</v>
      </c>
      <c r="J44" s="240" t="s">
        <v>111</v>
      </c>
      <c r="K44" s="240" t="s">
        <v>112</v>
      </c>
    </row>
    <row r="45" spans="1:11" ht="12.75" customHeight="1" x14ac:dyDescent="0.35">
      <c r="A45" s="35">
        <v>1</v>
      </c>
      <c r="B45" s="237"/>
      <c r="C45" s="36"/>
      <c r="D45" s="36"/>
      <c r="E45" s="36"/>
      <c r="F45" s="36"/>
      <c r="G45" s="36"/>
      <c r="H45" s="36"/>
      <c r="I45" s="36"/>
      <c r="J45" s="36"/>
      <c r="K45" s="36"/>
    </row>
    <row r="46" spans="1:11" ht="12.75" customHeight="1" x14ac:dyDescent="0.35">
      <c r="A46" s="35">
        <v>2</v>
      </c>
      <c r="B46" s="237"/>
      <c r="C46" s="36"/>
      <c r="D46" s="36"/>
      <c r="E46" s="36"/>
      <c r="F46" s="36"/>
      <c r="G46" s="36"/>
      <c r="H46" s="36"/>
      <c r="I46" s="36"/>
      <c r="J46" s="36"/>
      <c r="K46" s="36"/>
    </row>
    <row r="47" spans="1:11" ht="12.75" customHeight="1" x14ac:dyDescent="0.35">
      <c r="A47" s="35">
        <v>3</v>
      </c>
      <c r="B47" s="237"/>
      <c r="C47" s="36"/>
      <c r="D47" s="36"/>
      <c r="E47" s="36"/>
      <c r="F47" s="36"/>
      <c r="G47" s="36"/>
      <c r="H47" s="36"/>
      <c r="I47" s="36"/>
      <c r="J47" s="36"/>
      <c r="K47" s="36"/>
    </row>
    <row r="48" spans="1:11" ht="12.75" customHeight="1" x14ac:dyDescent="0.35">
      <c r="A48" s="35">
        <v>4</v>
      </c>
      <c r="B48" s="237"/>
      <c r="C48" s="36"/>
      <c r="D48" s="36"/>
      <c r="E48" s="36"/>
      <c r="F48" s="36"/>
      <c r="G48" s="36"/>
      <c r="H48" s="36"/>
      <c r="I48" s="36"/>
      <c r="J48" s="36"/>
      <c r="K48" s="36"/>
    </row>
    <row r="49" spans="1:11" ht="12.75" customHeight="1" x14ac:dyDescent="0.35">
      <c r="A49" s="35">
        <v>5</v>
      </c>
      <c r="B49" s="237"/>
      <c r="C49" s="36"/>
      <c r="D49" s="36"/>
      <c r="E49" s="36"/>
      <c r="F49" s="36"/>
      <c r="G49" s="36"/>
      <c r="H49" s="36"/>
      <c r="I49" s="36"/>
      <c r="J49" s="36"/>
      <c r="K49" s="36"/>
    </row>
    <row r="50" spans="1:11" x14ac:dyDescent="0.3">
      <c r="A50" s="144" t="s">
        <v>14</v>
      </c>
      <c r="B50" s="41"/>
      <c r="C50" s="37">
        <f t="shared" ref="C50:H50" si="8">SUM(C45:C49)</f>
        <v>0</v>
      </c>
      <c r="D50" s="37">
        <f t="shared" si="8"/>
        <v>0</v>
      </c>
      <c r="E50" s="37">
        <f t="shared" si="8"/>
        <v>0</v>
      </c>
      <c r="F50" s="37">
        <f t="shared" si="8"/>
        <v>0</v>
      </c>
      <c r="G50" s="37">
        <f t="shared" si="8"/>
        <v>0</v>
      </c>
      <c r="H50" s="37">
        <f t="shared" si="8"/>
        <v>0</v>
      </c>
      <c r="I50" s="37">
        <f t="shared" ref="I50:K50" si="9">SUM(I45:I49)</f>
        <v>0</v>
      </c>
      <c r="J50" s="37">
        <f t="shared" si="9"/>
        <v>0</v>
      </c>
      <c r="K50" s="37">
        <f t="shared" si="9"/>
        <v>0</v>
      </c>
    </row>
    <row r="52" spans="1:11" x14ac:dyDescent="0.3">
      <c r="A52" s="150"/>
      <c r="B52" s="238" t="s">
        <v>31</v>
      </c>
      <c r="C52" s="239">
        <f>C10+C26+C34+C42+C50</f>
        <v>0</v>
      </c>
      <c r="D52" s="239">
        <f>D10+D26+D34+D42+D50</f>
        <v>0</v>
      </c>
      <c r="E52" s="239">
        <f t="shared" ref="E52:H52" si="10">E10+E26+E34+E42+E50</f>
        <v>0</v>
      </c>
      <c r="F52" s="239">
        <f>F10+F26+F34+F42+F50</f>
        <v>0</v>
      </c>
      <c r="G52" s="239">
        <f t="shared" si="10"/>
        <v>0</v>
      </c>
      <c r="H52" s="239">
        <f t="shared" si="10"/>
        <v>0</v>
      </c>
      <c r="I52" s="239">
        <f>I10+I26+I34+I42+I50</f>
        <v>0</v>
      </c>
      <c r="J52" s="239">
        <f t="shared" ref="J52:K52" si="11">J10+J26+J34+J42+J50</f>
        <v>0</v>
      </c>
      <c r="K52" s="239">
        <f t="shared" si="11"/>
        <v>0</v>
      </c>
    </row>
  </sheetData>
  <mergeCells count="1">
    <mergeCell ref="A2:K2"/>
  </mergeCells>
  <pageMargins left="0.31496062992125984" right="0.23622047244094491" top="0.55118110236220474" bottom="0.39370078740157483" header="0.31496062992125984" footer="0.31496062992125984"/>
  <pageSetup paperSize="9" scale="76" orientation="landscape" r:id="rId1"/>
  <headerFooter>
    <oddHeader>&amp;C&amp;"Arial,Fett"&amp;14&amp;A</oddHeader>
    <oddFooter>&amp;R&amp;D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Checkliste</vt:lpstr>
      <vt:lpstr>Listen</vt:lpstr>
      <vt:lpstr>Deckblatt</vt:lpstr>
      <vt:lpstr>Gesamtsumme je LB</vt:lpstr>
      <vt:lpstr>Verteilungsschlüssel</vt:lpstr>
      <vt:lpstr>AV gesamt</vt:lpstr>
      <vt:lpstr>AV LB I</vt:lpstr>
      <vt:lpstr>AV LB II</vt:lpstr>
      <vt:lpstr>Abschreibungen</vt:lpstr>
      <vt:lpstr>Darlehen</vt:lpstr>
      <vt:lpstr>EK- Zins</vt:lpstr>
      <vt:lpstr>Instandhaltung</vt:lpstr>
      <vt:lpstr>Preisindex für Wohngebäude</vt:lpstr>
      <vt:lpstr>Verbraucherpreisindex</vt:lpstr>
      <vt:lpstr>Miete Pacht Leasing</vt:lpstr>
      <vt:lpstr>Auflösung Sonderposten</vt:lpstr>
      <vt:lpstr>Abschreibungen!Druckbereich</vt:lpstr>
      <vt:lpstr>'Auflösung Sonderposten'!Druckbereich</vt:lpstr>
      <vt:lpstr>'AV gesamt'!Druckbereich</vt:lpstr>
      <vt:lpstr>Checkliste!Druckbereich</vt:lpstr>
      <vt:lpstr>Darlehen!Druckbereich</vt:lpstr>
      <vt:lpstr>Deckblatt!Druckbereich</vt:lpstr>
      <vt:lpstr>'Gesamtsumme je LB'!Druckbereich</vt:lpstr>
      <vt:lpstr>Instandhaltung!Druckbereich</vt:lpstr>
      <vt:lpstr>'Miete Pacht Leasing'!Druckbereich</vt:lpstr>
      <vt:lpstr>'Preisindex für Wohngebäude'!Druckbereich</vt:lpstr>
      <vt:lpstr>Verbraucherpreisindex!Druckbereich</vt:lpstr>
      <vt:lpstr>Verteilungsschlüssel!Druckbereich</vt:lpstr>
      <vt:lpstr>LB_II__Bitte_auswählen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GEDOK</dc:creator>
  <cp:lastModifiedBy>Andriessens, Susanne (HLfGP)</cp:lastModifiedBy>
  <cp:lastPrinted>2023-02-02T09:16:28Z</cp:lastPrinted>
  <dcterms:created xsi:type="dcterms:W3CDTF">1998-09-30T09:36:57Z</dcterms:created>
  <dcterms:modified xsi:type="dcterms:W3CDTF">2023-07-17T09:01:27Z</dcterms:modified>
</cp:coreProperties>
</file>